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+2017以降data\+work\成田山\HP_更新\241031\download\"/>
    </mc:Choice>
  </mc:AlternateContent>
  <xr:revisionPtr revIDLastSave="0" documentId="13_ncr:1_{7EDD0CEF-6FFE-4DB4-A894-E618F4C1C754}" xr6:coauthVersionLast="47" xr6:coauthVersionMax="47" xr10:uidLastSave="{00000000-0000-0000-0000-000000000000}"/>
  <workbookProtection workbookAlgorithmName="SHA-512" workbookHashValue="/eqWhw5NgudC9KCUhrao2CqNQZRkQxIJS4i7sCDTBSOTRtyp2CDOJQZNpJwAaHxurl2ZXlxkpZLqt+TY49z/PA==" workbookSaltValue="BKX6m50CwhjCwnnPtqi7fg==" workbookSpinCount="100000" lockStructure="1"/>
  <bookViews>
    <workbookView xWindow="-120" yWindow="-120" windowWidth="29040" windowHeight="15720" xr2:uid="{8D907B2D-0555-40EE-958F-8FEE379CFE72}"/>
  </bookViews>
  <sheets>
    <sheet name="自動車御祈祷申込書" sheetId="1" r:id="rId1"/>
    <sheet name="御守り申込書" sheetId="3" r:id="rId2"/>
    <sheet name="data" sheetId="2" state="hidden" r:id="rId3"/>
  </sheets>
  <definedNames>
    <definedName name="一万">data!$C$2</definedName>
    <definedName name="五千">data!#REF!</definedName>
    <definedName name="三千五百">data!$B$2:$B$4</definedName>
    <definedName name="初穂料">data!$A$2:$A$4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3" i="1" l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18" i="3"/>
  <c r="J29" i="1" s="1"/>
  <c r="E17" i="3"/>
  <c r="E16" i="3"/>
  <c r="E15" i="3"/>
  <c r="E14" i="3"/>
  <c r="E13" i="3"/>
  <c r="E12" i="3"/>
  <c r="E11" i="3"/>
  <c r="E10" i="3"/>
  <c r="E9" i="3"/>
  <c r="E8" i="3"/>
  <c r="E7" i="3"/>
  <c r="E18" i="3" l="1"/>
  <c r="E20" i="3" s="1"/>
  <c r="E21" i="3" s="1"/>
  <c r="C29" i="1" s="1"/>
  <c r="J27" i="1"/>
  <c r="D35" i="1" l="1"/>
  <c r="D36" i="1"/>
  <c r="D37" i="1"/>
  <c r="D38" i="1"/>
  <c r="D34" i="1"/>
  <c r="C27" i="1" l="1"/>
  <c r="C28" i="1"/>
  <c r="J28" i="1" l="1"/>
  <c r="C30" i="1" s="1"/>
</calcChain>
</file>

<file path=xl/sharedStrings.xml><?xml version="1.0" encoding="utf-8"?>
<sst xmlns="http://schemas.openxmlformats.org/spreadsheetml/2006/main" count="230" uniqueCount="125">
  <si>
    <t>ふりがな</t>
    <phoneticPr fontId="1"/>
  </si>
  <si>
    <t>ご住所</t>
    <rPh sb="1" eb="3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</si>
  <si>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</si>
  <si>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</si>
  <si>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自動車御祈祷申込書</t>
    <rPh sb="0" eb="3">
      <t>ジドウシャ</t>
    </rPh>
    <rPh sb="3" eb="4">
      <t>ゴ</t>
    </rPh>
    <phoneticPr fontId="1"/>
  </si>
  <si>
    <t>5,000円【赤】</t>
    <rPh sb="5" eb="6">
      <t>エン</t>
    </rPh>
    <rPh sb="7" eb="8">
      <t>アカ</t>
    </rPh>
    <phoneticPr fontId="1"/>
  </si>
  <si>
    <t>10,000円【紫金襴】</t>
    <rPh sb="6" eb="7">
      <t>エン</t>
    </rPh>
    <phoneticPr fontId="1"/>
  </si>
  <si>
    <t>初穂料</t>
    <phoneticPr fontId="1"/>
  </si>
  <si>
    <t>お申込者氏名</t>
    <phoneticPr fontId="1"/>
  </si>
  <si>
    <t>自動車合計台数</t>
  </si>
  <si>
    <t>初穂料合計金額</t>
    <phoneticPr fontId="1"/>
  </si>
  <si>
    <t>あ</t>
    <phoneticPr fontId="1"/>
  </si>
  <si>
    <r>
      <t xml:space="preserve">ナンバー </t>
    </r>
    <r>
      <rPr>
        <sz val="10"/>
        <color theme="0" tint="-0.499984740745262"/>
        <rFont val="游ゴシック"/>
        <family val="3"/>
        <charset val="128"/>
        <scheme val="minor"/>
      </rPr>
      <t>例)名古屋</t>
    </r>
    <rPh sb="5" eb="6">
      <t>レイ</t>
    </rPh>
    <rPh sb="7" eb="10">
      <t>ナゴヤ</t>
    </rPh>
    <phoneticPr fontId="1"/>
  </si>
  <si>
    <t>-</t>
    <phoneticPr fontId="1"/>
  </si>
  <si>
    <t>01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</si>
  <si>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</si>
  <si>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</si>
  <si>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</si>
  <si>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</si>
  <si>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</si>
  <si>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</si>
  <si>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</si>
  <si>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</si>
  <si>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</si>
  <si>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</si>
  <si>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</si>
  <si>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</si>
  <si>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</si>
  <si>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</si>
  <si>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phoneticPr fontId="1"/>
  </si>
  <si>
    <t>4日</t>
    <rPh sb="1" eb="2">
      <t>ヒ</t>
    </rPh>
    <phoneticPr fontId="1"/>
  </si>
  <si>
    <t>5日</t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</si>
  <si>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</si>
  <si>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</si>
  <si>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</si>
  <si>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</si>
  <si>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</si>
  <si>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</si>
  <si>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</si>
  <si>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</si>
  <si>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</si>
  <si>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</si>
  <si>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</si>
  <si>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</si>
  <si>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</si>
  <si>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</si>
  <si>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</si>
  <si>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</si>
  <si>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22日</t>
    <rPh sb="2" eb="3">
      <t>ヒ</t>
    </rPh>
    <phoneticPr fontId="1"/>
  </si>
  <si>
    <t>23日</t>
    <rPh sb="2" eb="3">
      <t>ヒ</t>
    </rPh>
    <phoneticPr fontId="1"/>
  </si>
  <si>
    <t>24日</t>
    <rPh sb="2" eb="3">
      <t>ヒ</t>
    </rPh>
    <phoneticPr fontId="1"/>
  </si>
  <si>
    <t>25日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</si>
  <si>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</si>
  <si>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</si>
  <si>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</si>
  <si>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</si>
  <si>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</si>
  <si>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</si>
  <si>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午前9時</t>
    <rPh sb="0" eb="2">
      <t>ゴゼン</t>
    </rPh>
    <rPh sb="3" eb="4">
      <t>ジ</t>
    </rPh>
    <phoneticPr fontId="1"/>
  </si>
  <si>
    <t>午前10時</t>
    <rPh sb="0" eb="2">
      <t>ゴゼン</t>
    </rPh>
    <rPh sb="4" eb="5">
      <t>ジ</t>
    </rPh>
    <phoneticPr fontId="1"/>
  </si>
  <si>
    <t>午前11時</t>
    <rPh sb="0" eb="2">
      <t>ゴゼン</t>
    </rPh>
    <rPh sb="4" eb="5">
      <t>ジ</t>
    </rPh>
    <phoneticPr fontId="1"/>
  </si>
  <si>
    <t>午後1時</t>
    <rPh sb="0" eb="2">
      <t>ゴゴ</t>
    </rPh>
    <rPh sb="3" eb="4">
      <t>ジ</t>
    </rPh>
    <phoneticPr fontId="1"/>
  </si>
  <si>
    <t>午後2時</t>
    <rPh sb="0" eb="2">
      <t>ゴゴ</t>
    </rPh>
    <rPh sb="3" eb="4">
      <t>ジ</t>
    </rPh>
    <phoneticPr fontId="1"/>
  </si>
  <si>
    <t>午後3時</t>
    <rPh sb="0" eb="2">
      <t>ゴゴ</t>
    </rPh>
    <rPh sb="3" eb="4">
      <t>ジ</t>
    </rPh>
    <phoneticPr fontId="1"/>
  </si>
  <si>
    <t>午後4時</t>
    <rPh sb="0" eb="2">
      <t>ゴゴ</t>
    </rPh>
    <rPh sb="3" eb="4">
      <t>ジ</t>
    </rPh>
    <phoneticPr fontId="1"/>
  </si>
  <si>
    <t>月を選択</t>
    <rPh sb="0" eb="1">
      <t>ツキ</t>
    </rPh>
    <rPh sb="2" eb="4">
      <t>センタク</t>
    </rPh>
    <phoneticPr fontId="1"/>
  </si>
  <si>
    <t>日を選択</t>
    <rPh sb="0" eb="1">
      <t>ヒ</t>
    </rPh>
    <rPh sb="2" eb="4">
      <t>センタク</t>
    </rPh>
    <phoneticPr fontId="1"/>
  </si>
  <si>
    <t>選択してください</t>
    <rPh sb="0" eb="2">
      <t>センタク</t>
    </rPh>
    <phoneticPr fontId="1"/>
  </si>
  <si>
    <t>奉還料</t>
    <rPh sb="0" eb="1">
      <t>ホウ</t>
    </rPh>
    <rPh sb="1" eb="2">
      <t>カン</t>
    </rPh>
    <rPh sb="2" eb="3">
      <t>リョウ</t>
    </rPh>
    <phoneticPr fontId="1"/>
  </si>
  <si>
    <t>差引合計</t>
    <rPh sb="0" eb="1">
      <t>サ</t>
    </rPh>
    <rPh sb="1" eb="2">
      <t>ヒ</t>
    </rPh>
    <rPh sb="2" eb="4">
      <t>ゴウケイ</t>
    </rPh>
    <phoneticPr fontId="1"/>
  </si>
  <si>
    <t>会社・団体名</t>
    <rPh sb="0" eb="2">
      <t>カイシャ</t>
    </rPh>
    <rPh sb="3" eb="5">
      <t>ダンタイ</t>
    </rPh>
    <rPh sb="5" eb="6">
      <t>メイ</t>
    </rPh>
    <phoneticPr fontId="1"/>
  </si>
  <si>
    <r>
      <rPr>
        <b/>
        <vertAlign val="superscript"/>
        <sz val="9"/>
        <color rgb="FFC00000"/>
        <rFont val="游ゴシック"/>
        <family val="3"/>
        <charset val="128"/>
        <scheme val="minor"/>
      </rPr>
      <t>※</t>
    </r>
    <r>
      <rPr>
        <sz val="9"/>
        <color rgb="FFC00000"/>
        <rFont val="游ゴシック"/>
        <family val="3"/>
        <charset val="128"/>
        <scheme val="minor"/>
      </rPr>
      <t>申し込みフォーム</t>
    </r>
    <rPh sb="1" eb="2">
      <t>モウ</t>
    </rPh>
    <rPh sb="3" eb="4">
      <t>コ</t>
    </rPh>
    <phoneticPr fontId="1"/>
  </si>
  <si>
    <t>https://www.manpukuin.or.jp/reservation/group.html</t>
    <phoneticPr fontId="1"/>
  </si>
  <si>
    <t>正午</t>
    <rPh sb="0" eb="2">
      <t>ショウゴ</t>
    </rPh>
    <phoneticPr fontId="1"/>
  </si>
  <si>
    <t>元朝（元日の午前0時）</t>
    <rPh sb="0" eb="2">
      <t>ガンチョウ</t>
    </rPh>
    <rPh sb="3" eb="5">
      <t>ガンジツ</t>
    </rPh>
    <rPh sb="6" eb="8">
      <t>ゴゼン</t>
    </rPh>
    <rPh sb="9" eb="10">
      <t>ジ</t>
    </rPh>
    <phoneticPr fontId="1"/>
  </si>
  <si>
    <t>合計金額</t>
    <rPh sb="0" eb="2">
      <t>ゴウケイ</t>
    </rPh>
    <rPh sb="2" eb="4">
      <t>キンガク</t>
    </rPh>
    <phoneticPr fontId="1"/>
  </si>
  <si>
    <t>御守り申込書</t>
    <rPh sb="0" eb="2">
      <t>オマモリ</t>
    </rPh>
    <rPh sb="3" eb="5">
      <t>モウシコミ</t>
    </rPh>
    <rPh sb="5" eb="6">
      <t>ショ</t>
    </rPh>
    <phoneticPr fontId="1"/>
  </si>
  <si>
    <t>番号</t>
    <rPh sb="0" eb="2">
      <t>バンゴウ</t>
    </rPh>
    <phoneticPr fontId="1"/>
  </si>
  <si>
    <t>御守り名</t>
    <rPh sb="0" eb="2">
      <t>オマモ</t>
    </rPh>
    <rPh sb="3" eb="4">
      <t>メイ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</si>
  <si>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</si>
  <si>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</si>
  <si>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小計</t>
    <rPh sb="0" eb="2">
      <t>ショウケイ</t>
    </rPh>
    <phoneticPr fontId="1"/>
  </si>
  <si>
    <t>身代り守</t>
    <rPh sb="0" eb="2">
      <t>ミガワ</t>
    </rPh>
    <rPh sb="3" eb="4">
      <t>マモ</t>
    </rPh>
    <phoneticPr fontId="1"/>
  </si>
  <si>
    <t>02</t>
    <phoneticPr fontId="1"/>
  </si>
  <si>
    <t>大札</t>
    <rPh sb="0" eb="1">
      <t>オオ</t>
    </rPh>
    <rPh sb="1" eb="2">
      <t>フダ</t>
    </rPh>
    <phoneticPr fontId="1"/>
  </si>
  <si>
    <t>03</t>
    <phoneticPr fontId="1"/>
  </si>
  <si>
    <t>04</t>
    <phoneticPr fontId="1"/>
  </si>
  <si>
    <t>身代り守　麻（茶）</t>
    <rPh sb="0" eb="2">
      <t>ミガワ</t>
    </rPh>
    <rPh sb="3" eb="4">
      <t>マモリ</t>
    </rPh>
    <rPh sb="5" eb="6">
      <t>アサ</t>
    </rPh>
    <rPh sb="7" eb="8">
      <t>チャ</t>
    </rPh>
    <phoneticPr fontId="1"/>
  </si>
  <si>
    <t>05</t>
    <phoneticPr fontId="1"/>
  </si>
  <si>
    <t>身代り守　麻（桃）</t>
    <rPh sb="0" eb="2">
      <t>ミガワ</t>
    </rPh>
    <rPh sb="3" eb="4">
      <t>マモリ</t>
    </rPh>
    <rPh sb="5" eb="6">
      <t>アサ</t>
    </rPh>
    <rPh sb="7" eb="8">
      <t>モモ</t>
    </rPh>
    <phoneticPr fontId="1"/>
  </si>
  <si>
    <t>06</t>
    <phoneticPr fontId="1"/>
  </si>
  <si>
    <t>不動明王　姿守</t>
    <rPh sb="0" eb="4">
      <t>フドウミョウオウ</t>
    </rPh>
    <rPh sb="5" eb="6">
      <t>スガタ</t>
    </rPh>
    <rPh sb="6" eb="7">
      <t>マモリ</t>
    </rPh>
    <phoneticPr fontId="1"/>
  </si>
  <si>
    <t>07</t>
    <phoneticPr fontId="1"/>
  </si>
  <si>
    <t>身代り守　金襴（紫）</t>
    <rPh sb="0" eb="2">
      <t>ミガワ</t>
    </rPh>
    <rPh sb="3" eb="4">
      <t>マモリ</t>
    </rPh>
    <rPh sb="5" eb="7">
      <t>キンラン</t>
    </rPh>
    <rPh sb="8" eb="9">
      <t>ムラサキ</t>
    </rPh>
    <phoneticPr fontId="1"/>
  </si>
  <si>
    <t>08</t>
    <phoneticPr fontId="1"/>
  </si>
  <si>
    <t>身代り守　金襴（赤）</t>
    <rPh sb="0" eb="2">
      <t>ミガワ</t>
    </rPh>
    <rPh sb="3" eb="4">
      <t>マモリ</t>
    </rPh>
    <rPh sb="5" eb="7">
      <t>キンラン</t>
    </rPh>
    <rPh sb="8" eb="9">
      <t>アカ</t>
    </rPh>
    <phoneticPr fontId="1"/>
  </si>
  <si>
    <t>09</t>
    <phoneticPr fontId="1"/>
  </si>
  <si>
    <t>交通安全　身代り守（紺）</t>
    <rPh sb="0" eb="2">
      <t>コウツウ</t>
    </rPh>
    <rPh sb="2" eb="4">
      <t>アンゼン</t>
    </rPh>
    <rPh sb="5" eb="7">
      <t>ミガワ</t>
    </rPh>
    <rPh sb="8" eb="9">
      <t>マモリ</t>
    </rPh>
    <rPh sb="10" eb="11">
      <t>コン</t>
    </rPh>
    <phoneticPr fontId="1"/>
  </si>
  <si>
    <t>10</t>
    <phoneticPr fontId="1"/>
  </si>
  <si>
    <t>交通安全　身代り守（赤）</t>
    <rPh sb="0" eb="2">
      <t>コウツウ</t>
    </rPh>
    <rPh sb="2" eb="4">
      <t>アンゼン</t>
    </rPh>
    <rPh sb="5" eb="7">
      <t>ミガワ</t>
    </rPh>
    <rPh sb="8" eb="9">
      <t>マモリ</t>
    </rPh>
    <rPh sb="10" eb="11">
      <t>アカ</t>
    </rPh>
    <phoneticPr fontId="1"/>
  </si>
  <si>
    <t>11</t>
    <phoneticPr fontId="1"/>
  </si>
  <si>
    <t>自転車守</t>
    <rPh sb="0" eb="3">
      <t>ジテンシャ</t>
    </rPh>
    <rPh sb="3" eb="4">
      <t>マモ</t>
    </rPh>
    <phoneticPr fontId="1"/>
  </si>
  <si>
    <t>合計</t>
    <rPh sb="0" eb="2">
      <t>ゴウケイ</t>
    </rPh>
    <phoneticPr fontId="1"/>
  </si>
  <si>
    <r>
      <rPr>
        <sz val="9"/>
        <color rgb="FFFF0000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3"/>
        <charset val="128"/>
        <scheme val="minor"/>
      </rPr>
      <t>ちりめん素材のため、ひとつひとつ柄が異なります。</t>
    </r>
    <rPh sb="5" eb="7">
      <t>ソザイ</t>
    </rPh>
    <rPh sb="17" eb="18">
      <t>ガラ</t>
    </rPh>
    <rPh sb="19" eb="20">
      <t>コト</t>
    </rPh>
    <phoneticPr fontId="1"/>
  </si>
  <si>
    <t>送料</t>
    <rPh sb="0" eb="2">
      <t>ソウリョウ</t>
    </rPh>
    <phoneticPr fontId="1"/>
  </si>
  <si>
    <r>
      <t>身代り守　ちりめん</t>
    </r>
    <r>
      <rPr>
        <vertAlign val="superscript"/>
        <sz val="9"/>
        <color rgb="FFFF0000"/>
        <rFont val="游ゴシック"/>
        <family val="3"/>
        <charset val="128"/>
        <scheme val="minor"/>
      </rPr>
      <t>※</t>
    </r>
    <rPh sb="0" eb="2">
      <t>ミガワ</t>
    </rPh>
    <rPh sb="3" eb="4">
      <t>マモル</t>
    </rPh>
    <phoneticPr fontId="1"/>
  </si>
  <si>
    <t>身代り守りをご希望の方は、下の表の数量欄にご記入ください。
ご祈祷を受けず、御守りのみご希望の場合、2,000円以上は送料無料、2,000円未満は送料500円を頂戴いたします。
ご了承ください。
ご祈祷との合計金額は自動御祈祷申込書の「合計金額」に合わせて表示されます。</t>
    <rPh sb="0" eb="2">
      <t>ミガワ</t>
    </rPh>
    <rPh sb="3" eb="4">
      <t>マモ</t>
    </rPh>
    <rPh sb="7" eb="9">
      <t>キボウ</t>
    </rPh>
    <rPh sb="10" eb="11">
      <t>カタ</t>
    </rPh>
    <rPh sb="13" eb="14">
      <t>シタ</t>
    </rPh>
    <rPh sb="15" eb="16">
      <t>ヒョウ</t>
    </rPh>
    <rPh sb="17" eb="19">
      <t>スウリョウ</t>
    </rPh>
    <rPh sb="19" eb="20">
      <t>ラン</t>
    </rPh>
    <rPh sb="22" eb="24">
      <t>キニュウ</t>
    </rPh>
    <rPh sb="31" eb="33">
      <t>キトウ</t>
    </rPh>
    <rPh sb="34" eb="35">
      <t>ウ</t>
    </rPh>
    <rPh sb="38" eb="40">
      <t>オマモリ</t>
    </rPh>
    <rPh sb="44" eb="46">
      <t>キボウ</t>
    </rPh>
    <rPh sb="47" eb="49">
      <t>バアイ</t>
    </rPh>
    <rPh sb="55" eb="58">
      <t>エンイジョウ</t>
    </rPh>
    <rPh sb="59" eb="61">
      <t>ソウリョウ</t>
    </rPh>
    <rPh sb="61" eb="63">
      <t>ムリョウ</t>
    </rPh>
    <rPh sb="69" eb="70">
      <t>エン</t>
    </rPh>
    <rPh sb="70" eb="72">
      <t>ミマン</t>
    </rPh>
    <rPh sb="73" eb="75">
      <t>ソウリョウ</t>
    </rPh>
    <rPh sb="78" eb="79">
      <t>エン</t>
    </rPh>
    <rPh sb="80" eb="82">
      <t>チョウダイ</t>
    </rPh>
    <rPh sb="90" eb="92">
      <t>リョウショウ</t>
    </rPh>
    <rPh sb="99" eb="101">
      <t>キトウ</t>
    </rPh>
    <rPh sb="103" eb="105">
      <t>ゴウケイ</t>
    </rPh>
    <rPh sb="105" eb="107">
      <t>キンガク</t>
    </rPh>
    <rPh sb="108" eb="110">
      <t>ジドウ</t>
    </rPh>
    <rPh sb="110" eb="111">
      <t>ゴ</t>
    </rPh>
    <rPh sb="111" eb="113">
      <t>キトウ</t>
    </rPh>
    <rPh sb="113" eb="116">
      <t>モウシコミショ</t>
    </rPh>
    <rPh sb="118" eb="120">
      <t>ゴウケイ</t>
    </rPh>
    <rPh sb="120" eb="122">
      <t>キンガク</t>
    </rPh>
    <rPh sb="124" eb="125">
      <t>ア</t>
    </rPh>
    <rPh sb="128" eb="130">
      <t>ヒョウジ</t>
    </rPh>
    <phoneticPr fontId="1"/>
  </si>
  <si>
    <t>御守り合計金額</t>
    <rPh sb="0" eb="2">
      <t>オマモ</t>
    </rPh>
    <rPh sb="3" eb="5">
      <t>ゴウケイ</t>
    </rPh>
    <rPh sb="5" eb="7">
      <t>キンガク</t>
    </rPh>
    <phoneticPr fontId="1"/>
  </si>
  <si>
    <t>御守り希望数</t>
    <rPh sb="0" eb="2">
      <t>オマモ</t>
    </rPh>
    <rPh sb="3" eb="5">
      <t>キボウ</t>
    </rPh>
    <rPh sb="5" eb="6">
      <t>スウ</t>
    </rPh>
    <phoneticPr fontId="1"/>
  </si>
  <si>
    <t>お支払い方法</t>
    <rPh sb="1" eb="3">
      <t>シハラ</t>
    </rPh>
    <rPh sb="4" eb="6">
      <t>ホウホウ</t>
    </rPh>
    <phoneticPr fontId="1"/>
  </si>
  <si>
    <t>お札の種類</t>
    <rPh sb="1" eb="2">
      <t>フダ</t>
    </rPh>
    <rPh sb="3" eb="5">
      <t>シュルイ</t>
    </rPh>
    <phoneticPr fontId="1"/>
  </si>
  <si>
    <t>祈祷者名</t>
    <rPh sb="0" eb="2">
      <t>キトウ</t>
    </rPh>
    <rPh sb="2" eb="3">
      <t>シャ</t>
    </rPh>
    <rPh sb="3" eb="4">
      <t>メイ</t>
    </rPh>
    <phoneticPr fontId="1"/>
  </si>
  <si>
    <t>その他</t>
    <rPh sb="2" eb="3">
      <t>タ</t>
    </rPh>
    <phoneticPr fontId="1"/>
  </si>
  <si>
    <t>その他の時間</t>
    <rPh sb="2" eb="3">
      <t>タ</t>
    </rPh>
    <rPh sb="4" eb="6">
      <t>ジカン</t>
    </rPh>
    <phoneticPr fontId="1"/>
  </si>
  <si>
    <t>参拝時間に「その他」を選択した場合はこちらに記入してください。</t>
    <rPh sb="0" eb="2">
      <t>サンパイ</t>
    </rPh>
    <rPh sb="2" eb="4">
      <t>ジカン</t>
    </rPh>
    <rPh sb="8" eb="9">
      <t>タ</t>
    </rPh>
    <rPh sb="11" eb="13">
      <t>センタク</t>
    </rPh>
    <rPh sb="15" eb="17">
      <t>バアイ</t>
    </rPh>
    <rPh sb="22" eb="24">
      <t>キニュウ</t>
    </rPh>
    <phoneticPr fontId="1"/>
  </si>
  <si>
    <t>参拝の有無</t>
    <rPh sb="0" eb="2">
      <t>サンパイ</t>
    </rPh>
    <rPh sb="3" eb="5">
      <t>ウム</t>
    </rPh>
    <phoneticPr fontId="1"/>
  </si>
  <si>
    <t>参拝日</t>
    <rPh sb="0" eb="2">
      <t>サンパイ</t>
    </rPh>
    <rPh sb="2" eb="3">
      <t>ビ</t>
    </rPh>
    <phoneticPr fontId="1"/>
  </si>
  <si>
    <t>参拝時間</t>
    <rPh sb="0" eb="2">
      <t>サンパイ</t>
    </rPh>
    <phoneticPr fontId="1"/>
  </si>
  <si>
    <t>参拝時間を選択</t>
    <rPh sb="0" eb="2">
      <t>サンパイ</t>
    </rPh>
    <rPh sb="2" eb="4">
      <t>ジカン</t>
    </rPh>
    <rPh sb="5" eb="7">
      <t>センタク</t>
    </rPh>
    <phoneticPr fontId="1"/>
  </si>
  <si>
    <r>
      <t>「編集を有効にする」をクリックし、必要事項をご記入後保存してから、申し込みフォーム</t>
    </r>
    <r>
      <rPr>
        <b/>
        <vertAlign val="superscript"/>
        <sz val="9"/>
        <color rgb="FFC00000"/>
        <rFont val="游ゴシック"/>
        <family val="3"/>
        <charset val="128"/>
        <scheme val="minor"/>
      </rPr>
      <t>※</t>
    </r>
    <r>
      <rPr>
        <sz val="10"/>
        <color theme="1"/>
        <rFont val="游ゴシック"/>
        <family val="2"/>
        <charset val="128"/>
        <scheme val="minor"/>
      </rPr>
      <t>より送信してください。
お札の種類は下記の画像を参照ください。
尚、多数取り纏めお申込みの節は奉仕料として還付いたします。
奉還料：10台以上 一割　30台以上 二割
身代り守りをご希望の場合は、「御守申込書」に数量をご記入ください。
ご祈祷と御守の合計金額は、このシートの「合計金額」に表示されます。
お支払い方法に銀行振込をご選択の場合、手数料はご負担いただきますようお願いいたします。
参拝日の前日までにお振込みください。
振込先　郵便振替口座：00870-8-22697　銀行口座：三菱UFJ銀行　栄町支店　当座　711-499
もし確認メールが届かない場合は、お手数ですが、以下の電話番号にご連絡くださいますよう、お願い申し上げます。
成田山 萬福院　TEL:052-241-7670</t>
    </r>
    <rPh sb="1" eb="3">
      <t>ヘンシュウ</t>
    </rPh>
    <rPh sb="4" eb="6">
      <t>ユウコウ</t>
    </rPh>
    <rPh sb="25" eb="26">
      <t>ゴ</t>
    </rPh>
    <rPh sb="26" eb="28">
      <t>ホゾン</t>
    </rPh>
    <rPh sb="55" eb="56">
      <t>フダ</t>
    </rPh>
    <rPh sb="57" eb="59">
      <t>シュルイ</t>
    </rPh>
    <rPh sb="60" eb="62">
      <t>カキ</t>
    </rPh>
    <rPh sb="63" eb="65">
      <t>ガゾウ</t>
    </rPh>
    <rPh sb="66" eb="68">
      <t>サンショウ</t>
    </rPh>
    <rPh sb="74" eb="75">
      <t>ナオ</t>
    </rPh>
    <rPh sb="76" eb="78">
      <t>タスウ</t>
    </rPh>
    <rPh sb="78" eb="79">
      <t>ト</t>
    </rPh>
    <rPh sb="80" eb="81">
      <t>マト</t>
    </rPh>
    <rPh sb="83" eb="85">
      <t>モウシコ</t>
    </rPh>
    <rPh sb="87" eb="88">
      <t>フシ</t>
    </rPh>
    <rPh sb="89" eb="91">
      <t>ホウシ</t>
    </rPh>
    <rPh sb="91" eb="92">
      <t>リョウ</t>
    </rPh>
    <rPh sb="95" eb="97">
      <t>カンプ</t>
    </rPh>
    <rPh sb="104" eb="105">
      <t>ホウ</t>
    </rPh>
    <rPh sb="105" eb="106">
      <t>カン</t>
    </rPh>
    <rPh sb="106" eb="107">
      <t>リョウ</t>
    </rPh>
    <rPh sb="110" eb="111">
      <t>ダイ</t>
    </rPh>
    <rPh sb="111" eb="113">
      <t>イジョウ</t>
    </rPh>
    <rPh sb="114" eb="116">
      <t>イチワリ</t>
    </rPh>
    <rPh sb="119" eb="120">
      <t>ダイ</t>
    </rPh>
    <rPh sb="120" eb="122">
      <t>イジョウ</t>
    </rPh>
    <rPh sb="123" eb="125">
      <t>ニワリ</t>
    </rPh>
    <rPh sb="368" eb="371">
      <t>ナリタサン</t>
    </rPh>
    <rPh sb="372" eb="374">
      <t>マンプク</t>
    </rPh>
    <rPh sb="374" eb="375">
      <t>イン</t>
    </rPh>
    <phoneticPr fontId="1"/>
  </si>
  <si>
    <t>参拝をせず、お札の送付希望の場合はこちらにチェックしてください。（別途送料700円）</t>
    <rPh sb="0" eb="2">
      <t>サンパイ</t>
    </rPh>
    <rPh sb="7" eb="8">
      <t>フダ</t>
    </rPh>
    <rPh sb="9" eb="11">
      <t>ソウフ</t>
    </rPh>
    <rPh sb="11" eb="13">
      <t>キボウ</t>
    </rPh>
    <rPh sb="14" eb="16">
      <t>バアイ</t>
    </rPh>
    <rPh sb="33" eb="35">
      <t>ベット</t>
    </rPh>
    <rPh sb="35" eb="37">
      <t>ソウリョウ</t>
    </rPh>
    <rPh sb="40" eb="41">
      <t>エン</t>
    </rPh>
    <phoneticPr fontId="1"/>
  </si>
  <si>
    <t>5,000円【青】</t>
    <rPh sb="5" eb="6">
      <t>エン</t>
    </rPh>
    <rPh sb="7" eb="8">
      <t>アオ</t>
    </rPh>
    <phoneticPr fontId="1"/>
  </si>
  <si>
    <t>5,000円【黒】</t>
    <rPh sb="5" eb="6">
      <t>エン</t>
    </rPh>
    <rPh sb="7" eb="8">
      <t>クロ</t>
    </rPh>
    <phoneticPr fontId="1"/>
  </si>
  <si>
    <t>7,000円【赤】</t>
    <rPh sb="5" eb="6">
      <t>エン</t>
    </rPh>
    <rPh sb="7" eb="8">
      <t>アカ</t>
    </rPh>
    <phoneticPr fontId="1"/>
  </si>
  <si>
    <t>7,000円【金】</t>
    <rPh sb="5" eb="6">
      <t>エン</t>
    </rPh>
    <rPh sb="7" eb="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</si>
</sst>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0&quot;台&quot;"/>
    <numFmt numFmtId="178" formatCode="#,##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vertAlign val="superscript"/>
      <sz val="9"/>
      <color rgb="FFC00000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明朝"/>
      <family val="1"/>
      <charset val="128"/>
    </font>
    <font>
      <sz val="9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vertAlign val="superscript"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0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49" fontId="3" fillId="0" borderId="0" xfId="0" applyNumberFormat="1" applyFont="1" applyProtection="1">
      <alignment vertical="center"/>
      <protection locked="0"/>
    </xf>
    <xf numFmtId="176" fontId="22" fillId="3" borderId="9" xfId="0" applyNumberFormat="1" applyFont="1" applyFill="1" applyBorder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176" fontId="14" fillId="2" borderId="1" xfId="0" applyNumberFormat="1" applyFont="1" applyFill="1" applyBorder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>
      <alignment horizontal="center" vertical="center"/>
    </xf>
    <xf numFmtId="176" fontId="24" fillId="2" borderId="1" xfId="0" applyNumberFormat="1" applyFont="1" applyFill="1" applyBorder="1">
      <alignment vertical="center"/>
    </xf>
    <xf numFmtId="49" fontId="25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24" fillId="0" borderId="10" xfId="0" applyNumberFormat="1" applyFont="1" applyBorder="1">
      <alignment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8" fillId="0" borderId="9" xfId="0" applyFont="1" applyBorder="1" applyAlignment="1" applyProtection="1">
      <alignment vertical="center" wrapText="1"/>
      <protection locked="0"/>
    </xf>
    <xf numFmtId="0" fontId="1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alignment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3" borderId="1" xfId="0" applyFont="1" applyFill="1" applyBorder="1">
      <alignment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 applyProtection="1">
      <alignment vertical="center" wrapText="1"/>
      <protection locked="0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Protection="1">
      <alignment vertical="center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0" fontId="4" fillId="3" borderId="1" xfId="0" applyFont="1" applyFill="1" applyBorder="1">
      <alignment vertical="center"/>
    </xf>
    <xf numFmtId="49" fontId="4" fillId="0" borderId="1" xfId="0" applyNumberFormat="1" applyFont="1" applyBorder="1" applyProtection="1">
      <alignment vertical="center"/>
      <protection locked="0"/>
    </xf>
    <xf numFmtId="49" fontId="4" fillId="3" borderId="1" xfId="0" applyNumberFormat="1" applyFont="1" applyFill="1" applyBorder="1">
      <alignment vertical="center"/>
    </xf>
    <xf numFmtId="0" fontId="4" fillId="3" borderId="1" xfId="0" applyFont="1" applyFill="1" applyBorder="1" applyProtection="1">
      <alignment vertical="center"/>
      <protection locked="0"/>
    </xf>
    <xf numFmtId="176" fontId="11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4" fillId="3" borderId="4" xfId="0" applyFont="1" applyFill="1" applyBorder="1">
      <alignment vertical="center"/>
    </xf>
    <xf numFmtId="49" fontId="5" fillId="0" borderId="2" xfId="0" applyNumberFormat="1" applyFont="1" applyBorder="1" applyProtection="1">
      <alignment vertical="center"/>
      <protection locked="0"/>
    </xf>
    <xf numFmtId="49" fontId="4" fillId="0" borderId="4" xfId="0" applyNumberFormat="1" applyFont="1" applyBorder="1" applyProtection="1">
      <alignment vertical="center"/>
      <protection locked="0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49" fontId="4" fillId="0" borderId="8" xfId="0" applyNumberFormat="1" applyFont="1" applyBorder="1" applyProtection="1">
      <alignment vertical="center"/>
      <protection locked="0"/>
    </xf>
    <xf numFmtId="49" fontId="4" fillId="0" borderId="10" xfId="0" applyNumberFormat="1" applyFont="1" applyBorder="1" applyProtection="1">
      <alignment vertical="center"/>
      <protection locked="0"/>
    </xf>
    <xf numFmtId="49" fontId="4" fillId="0" borderId="9" xfId="0" applyNumberFormat="1" applyFont="1" applyBorder="1" applyProtection="1">
      <alignment vertical="center"/>
      <protection locked="0"/>
    </xf>
    <xf numFmtId="0" fontId="15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Protection="1">
      <alignment vertical="center"/>
      <protection locked="0"/>
    </xf>
    <xf numFmtId="0" fontId="4" fillId="3" borderId="10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178" fontId="11" fillId="2" borderId="8" xfId="0" applyNumberFormat="1" applyFont="1" applyFill="1" applyBorder="1" applyAlignment="1">
      <alignment horizontal="center" vertical="center"/>
    </xf>
    <xf numFmtId="178" fontId="11" fillId="2" borderId="10" xfId="0" applyNumberFormat="1" applyFont="1" applyFill="1" applyBorder="1" applyAlignment="1">
      <alignment horizontal="center" vertical="center"/>
    </xf>
    <xf numFmtId="178" fontId="11" fillId="2" borderId="9" xfId="0" applyNumberFormat="1" applyFont="1" applyFill="1" applyBorder="1" applyAlignment="1">
      <alignment horizontal="center" vertical="center"/>
    </xf>
    <xf numFmtId="176" fontId="16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>
      <alignment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49" fontId="25" fillId="0" borderId="8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4" fillId="2" borderId="8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$N$24" lockText="1" noThreeD="1"/>
</file>

<file path=xl/ctrlProps/ctrlProp4.xml><?xml version="1.0" encoding="utf-8"?>
<formControlPr xmlns="http://schemas.microsoft.com/office/spreadsheetml/2009/9/main" objectType="CheckBox" fmlaLink="$A$2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9</xdr:row>
      <xdr:rowOff>152400</xdr:rowOff>
    </xdr:from>
    <xdr:to>
      <xdr:col>13</xdr:col>
      <xdr:colOff>428623</xdr:colOff>
      <xdr:row>15</xdr:row>
      <xdr:rowOff>136021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6" y="4029075"/>
          <a:ext cx="6067422" cy="192672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85726</xdr:colOff>
          <xdr:row>30</xdr:row>
          <xdr:rowOff>38100</xdr:rowOff>
        </xdr:from>
        <xdr:to>
          <xdr:col>9</xdr:col>
          <xdr:colOff>314324</xdr:colOff>
          <xdr:row>30</xdr:row>
          <xdr:rowOff>285750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095376" y="10715625"/>
              <a:ext cx="3305173" cy="247650"/>
              <a:chOff x="1095376" y="9658350"/>
              <a:chExt cx="3305173" cy="247650"/>
            </a:xfrm>
          </xdr:grpSpPr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1095376" y="9658350"/>
                <a:ext cx="9525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当日現金払い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2047874" y="9667875"/>
                <a:ext cx="23526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銀行振込（振込手数料はご負担下さい。）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76200</xdr:rowOff>
        </xdr:from>
        <xdr:to>
          <xdr:col>12</xdr:col>
          <xdr:colOff>114300</xdr:colOff>
          <xdr:row>23</xdr:row>
          <xdr:rowOff>390525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お札の送付を希望する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47625</xdr:rowOff>
        </xdr:from>
        <xdr:to>
          <xdr:col>2</xdr:col>
          <xdr:colOff>228600</xdr:colOff>
          <xdr:row>19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御祈祷を受けず、御守りのみ希望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57150</xdr:colOff>
      <xdr:row>5</xdr:row>
      <xdr:rowOff>0</xdr:rowOff>
    </xdr:from>
    <xdr:to>
      <xdr:col>8</xdr:col>
      <xdr:colOff>917698</xdr:colOff>
      <xdr:row>16</xdr:row>
      <xdr:rowOff>191027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1571625"/>
          <a:ext cx="2917948" cy="3648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npukuin.or.jp/reservation/group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0958-B71D-4109-B8B7-3BA888CA0538}">
  <dimension ref="A1:O102"/>
  <sheetViews>
    <sheetView tabSelected="1" zoomScaleNormal="100" workbookViewId="0">
      <selection activeCell="B34" sqref="B34:C34"/>
    </sheetView>
  </sheetViews>
  <sheetFormatPr defaultColWidth="6.625" defaultRowHeight="26.1" customHeight="1" x14ac:dyDescent="0.4"/>
  <cols>
    <col min="1" max="1" width="4.625" style="21" customWidth="1"/>
    <col min="2" max="2" width="8.625" style="21" customWidth="1"/>
    <col min="3" max="4" width="6.625" style="21"/>
    <col min="5" max="5" width="6.625" style="21" customWidth="1"/>
    <col min="6" max="7" width="6.625" style="21"/>
    <col min="8" max="9" width="3.625" style="21" customWidth="1"/>
    <col min="10" max="10" width="6.625" style="21"/>
    <col min="11" max="11" width="4.625" style="21" customWidth="1"/>
    <col min="12" max="12" width="5.625" style="21" customWidth="1"/>
    <col min="13" max="13" width="3.625" style="21" customWidth="1"/>
    <col min="14" max="14" width="5.625" style="21" customWidth="1"/>
    <col min="15" max="16384" width="6.625" style="21"/>
  </cols>
  <sheetData>
    <row r="1" spans="1:14" ht="26.1" customHeight="1" x14ac:dyDescent="0.4">
      <c r="A1" s="73" t="s">
        <v>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22" customFormat="1" ht="38.1" customHeight="1" x14ac:dyDescent="0.4">
      <c r="A2" s="42" t="s">
        <v>119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22" customFormat="1" ht="38.1" customHeight="1" x14ac:dyDescent="0.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s="22" customFormat="1" ht="38.1" customHeight="1" x14ac:dyDescent="0.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s="22" customFormat="1" ht="38.1" customHeight="1" x14ac:dyDescent="0.4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s="22" customFormat="1" ht="38.1" customHeight="1" x14ac:dyDescent="0.4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s="22" customFormat="1" ht="38.1" customHeight="1" x14ac:dyDescent="0.4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s="22" customFormat="1" ht="38.1" customHeight="1" x14ac:dyDescent="0.4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s="23" customFormat="1" ht="17.25" x14ac:dyDescent="0.4">
      <c r="A9" s="83" t="s">
        <v>71</v>
      </c>
      <c r="B9" s="83"/>
      <c r="C9" s="84" t="s">
        <v>72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s="24" customFormat="1" ht="26.1" customHeight="1" x14ac:dyDescent="0.4"/>
    <row r="11" spans="1:14" s="22" customFormat="1" ht="26.1" customHeight="1" x14ac:dyDescent="0.4"/>
    <row r="12" spans="1:14" s="22" customFormat="1" ht="26.1" customHeight="1" x14ac:dyDescent="0.4">
      <c r="B12" s="25"/>
    </row>
    <row r="13" spans="1:14" s="22" customFormat="1" ht="26.1" customHeight="1" x14ac:dyDescent="0.4">
      <c r="B13" s="25"/>
      <c r="C13" s="26"/>
      <c r="D13" s="26"/>
      <c r="E13" s="26"/>
      <c r="F13" s="26"/>
      <c r="G13" s="26"/>
      <c r="H13" s="26"/>
      <c r="I13" s="26"/>
      <c r="J13" s="26"/>
    </row>
    <row r="14" spans="1:14" s="22" customFormat="1" ht="26.1" customHeight="1" x14ac:dyDescent="0.4">
      <c r="B14" s="25"/>
      <c r="C14" s="26"/>
      <c r="D14" s="26"/>
      <c r="E14" s="26"/>
      <c r="F14" s="26"/>
      <c r="G14" s="26"/>
      <c r="H14" s="26"/>
      <c r="I14" s="26"/>
      <c r="J14" s="26"/>
    </row>
    <row r="15" spans="1:14" s="22" customFormat="1" ht="26.1" customHeight="1" x14ac:dyDescent="0.4"/>
    <row r="16" spans="1:14" s="22" customFormat="1" ht="26.1" customHeight="1" x14ac:dyDescent="0.4"/>
    <row r="17" spans="1:15" s="24" customFormat="1" ht="15" customHeight="1" x14ac:dyDescent="0.4">
      <c r="A17" s="74" t="s">
        <v>0</v>
      </c>
      <c r="B17" s="74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pans="1:15" s="22" customFormat="1" ht="26.1" customHeight="1" x14ac:dyDescent="0.4">
      <c r="A18" s="75" t="s">
        <v>111</v>
      </c>
      <c r="B18" s="75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5" s="22" customFormat="1" ht="26.1" customHeight="1" x14ac:dyDescent="0.4">
      <c r="A19" s="53" t="s">
        <v>70</v>
      </c>
      <c r="B19" s="54"/>
      <c r="C19" s="8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</row>
    <row r="20" spans="1:15" s="22" customFormat="1" ht="15" customHeight="1" x14ac:dyDescent="0.4">
      <c r="A20" s="78" t="s">
        <v>1</v>
      </c>
      <c r="B20" s="78"/>
      <c r="C20" s="64" t="s">
        <v>2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5" s="22" customFormat="1" ht="26.1" customHeight="1" x14ac:dyDescent="0.4">
      <c r="A21" s="79"/>
      <c r="B21" s="79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5" s="22" customFormat="1" ht="26.1" customHeight="1" x14ac:dyDescent="0.4">
      <c r="A22" s="75"/>
      <c r="B22" s="7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5" s="22" customFormat="1" ht="26.1" customHeight="1" x14ac:dyDescent="0.4">
      <c r="A23" s="67" t="s">
        <v>3</v>
      </c>
      <c r="B23" s="67"/>
      <c r="C23" s="68"/>
      <c r="D23" s="68"/>
      <c r="E23" s="68"/>
      <c r="F23" s="68"/>
      <c r="G23" s="69" t="s">
        <v>8</v>
      </c>
      <c r="H23" s="69"/>
      <c r="I23" s="69"/>
      <c r="J23" s="68"/>
      <c r="K23" s="68"/>
      <c r="L23" s="68"/>
      <c r="M23" s="68"/>
      <c r="N23" s="68"/>
    </row>
    <row r="24" spans="1:15" s="22" customFormat="1" ht="36" customHeight="1" x14ac:dyDescent="0.4">
      <c r="A24" s="48" t="s">
        <v>115</v>
      </c>
      <c r="B24" s="49"/>
      <c r="C24" s="50" t="s">
        <v>120</v>
      </c>
      <c r="D24" s="51"/>
      <c r="E24" s="51"/>
      <c r="F24" s="51"/>
      <c r="G24" s="51"/>
      <c r="H24" s="51"/>
      <c r="I24" s="51"/>
      <c r="J24" s="52"/>
      <c r="K24" s="52"/>
      <c r="L24" s="52"/>
      <c r="M24" s="52"/>
      <c r="N24" s="27" t="b">
        <v>0</v>
      </c>
      <c r="O24" s="28" t="b">
        <v>0</v>
      </c>
    </row>
    <row r="25" spans="1:15" s="22" customFormat="1" ht="26.1" customHeight="1" x14ac:dyDescent="0.4">
      <c r="A25" s="37" t="s">
        <v>116</v>
      </c>
      <c r="B25" s="37"/>
      <c r="C25" s="57" t="s">
        <v>65</v>
      </c>
      <c r="D25" s="58"/>
      <c r="E25" s="58" t="s">
        <v>66</v>
      </c>
      <c r="F25" s="59"/>
      <c r="G25" s="67" t="s">
        <v>117</v>
      </c>
      <c r="H25" s="67"/>
      <c r="I25" s="67"/>
      <c r="J25" s="85" t="s">
        <v>118</v>
      </c>
      <c r="K25" s="85"/>
      <c r="L25" s="85"/>
      <c r="M25" s="85"/>
      <c r="N25" s="85"/>
    </row>
    <row r="26" spans="1:15" s="22" customFormat="1" ht="36" customHeight="1" x14ac:dyDescent="0.4">
      <c r="A26" s="53" t="s">
        <v>113</v>
      </c>
      <c r="B26" s="54"/>
      <c r="C26" s="55" t="s">
        <v>114</v>
      </c>
      <c r="D26" s="56"/>
      <c r="E26" s="56"/>
      <c r="F26" s="56"/>
      <c r="G26" s="56"/>
      <c r="H26" s="56"/>
      <c r="I26" s="56"/>
      <c r="J26" s="57"/>
      <c r="K26" s="58"/>
      <c r="L26" s="58"/>
      <c r="M26" s="58"/>
      <c r="N26" s="59"/>
    </row>
    <row r="27" spans="1:15" s="22" customFormat="1" ht="26.1" customHeight="1" x14ac:dyDescent="0.4">
      <c r="A27" s="53" t="s">
        <v>10</v>
      </c>
      <c r="B27" s="54"/>
      <c r="C27" s="71">
        <f>SUM(D34:E83)</f>
        <v>0</v>
      </c>
      <c r="D27" s="71"/>
      <c r="E27" s="87"/>
      <c r="F27" s="87"/>
      <c r="G27" s="70" t="s">
        <v>9</v>
      </c>
      <c r="H27" s="70"/>
      <c r="I27" s="70"/>
      <c r="J27" s="86">
        <f>COUNTA(N34:N83)</f>
        <v>0</v>
      </c>
      <c r="K27" s="86"/>
      <c r="L27" s="86"/>
      <c r="M27" s="86"/>
      <c r="N27" s="86"/>
    </row>
    <row r="28" spans="1:15" s="22" customFormat="1" ht="26.1" customHeight="1" x14ac:dyDescent="0.4">
      <c r="A28" s="67" t="s">
        <v>68</v>
      </c>
      <c r="B28" s="67"/>
      <c r="C28" s="71">
        <f>IF(J27&gt;=30,C27*0.2,IF(J27&gt;=10,C27*0.1,0))</f>
        <v>0</v>
      </c>
      <c r="D28" s="71"/>
      <c r="E28" s="71"/>
      <c r="F28" s="71"/>
      <c r="G28" s="70" t="s">
        <v>69</v>
      </c>
      <c r="H28" s="70"/>
      <c r="I28" s="70"/>
      <c r="J28" s="71">
        <f>C27-C28</f>
        <v>0</v>
      </c>
      <c r="K28" s="71"/>
      <c r="L28" s="71"/>
      <c r="M28" s="71"/>
      <c r="N28" s="71"/>
    </row>
    <row r="29" spans="1:15" s="22" customFormat="1" ht="26.1" customHeight="1" x14ac:dyDescent="0.4">
      <c r="A29" s="53" t="s">
        <v>107</v>
      </c>
      <c r="B29" s="54"/>
      <c r="C29" s="88">
        <f>御守り申込書!E21</f>
        <v>0</v>
      </c>
      <c r="D29" s="89"/>
      <c r="E29" s="89"/>
      <c r="F29" s="90"/>
      <c r="G29" s="91" t="s">
        <v>108</v>
      </c>
      <c r="H29" s="92"/>
      <c r="I29" s="93"/>
      <c r="J29" s="94">
        <f>御守り申込書!D18</f>
        <v>0</v>
      </c>
      <c r="K29" s="95"/>
      <c r="L29" s="95"/>
      <c r="M29" s="95"/>
      <c r="N29" s="96"/>
    </row>
    <row r="30" spans="1:15" s="22" customFormat="1" ht="26.1" customHeight="1" x14ac:dyDescent="0.4">
      <c r="A30" s="67" t="s">
        <v>75</v>
      </c>
      <c r="B30" s="67"/>
      <c r="C30" s="72">
        <f>J28+C29+IF(N24=TRUE,700,0)</f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</row>
    <row r="31" spans="1:15" s="22" customFormat="1" ht="26.1" customHeight="1" x14ac:dyDescent="0.4">
      <c r="A31" s="67" t="s">
        <v>109</v>
      </c>
      <c r="B31" s="6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5" s="22" customFormat="1" ht="26.1" customHeight="1" x14ac:dyDescent="0.4">
      <c r="A32" s="29"/>
      <c r="B32" s="30"/>
      <c r="C32" s="31"/>
      <c r="D32" s="31"/>
      <c r="E32" s="31"/>
    </row>
    <row r="33" spans="1:14" s="22" customFormat="1" ht="26.1" customHeight="1" x14ac:dyDescent="0.4">
      <c r="A33" s="37"/>
      <c r="B33" s="53" t="s">
        <v>110</v>
      </c>
      <c r="C33" s="54"/>
      <c r="D33" s="53" t="s">
        <v>7</v>
      </c>
      <c r="E33" s="54"/>
      <c r="F33" s="61" t="s">
        <v>12</v>
      </c>
      <c r="G33" s="62"/>
      <c r="H33" s="62"/>
      <c r="I33" s="63">
        <v>300</v>
      </c>
      <c r="J33" s="63"/>
      <c r="K33" s="38" t="s">
        <v>11</v>
      </c>
      <c r="L33" s="38" t="s">
        <v>14</v>
      </c>
      <c r="M33" s="39" t="s">
        <v>13</v>
      </c>
      <c r="N33" s="40">
        <v>23</v>
      </c>
    </row>
    <row r="34" spans="1:14" s="22" customFormat="1" ht="26.1" customHeight="1" x14ac:dyDescent="0.4">
      <c r="A34" s="37">
        <v>1</v>
      </c>
      <c r="B34" s="60" t="s">
        <v>67</v>
      </c>
      <c r="C34" s="60"/>
      <c r="D34" s="46">
        <f>VLOOKUP(B34,data!$A$1:$B$7,2,FALSE)</f>
        <v>0</v>
      </c>
      <c r="E34" s="47"/>
      <c r="F34" s="44"/>
      <c r="G34" s="45"/>
      <c r="H34" s="45"/>
      <c r="I34" s="45"/>
      <c r="J34" s="45"/>
      <c r="K34" s="32"/>
      <c r="L34" s="32"/>
      <c r="M34" s="41" t="s">
        <v>13</v>
      </c>
      <c r="N34" s="33"/>
    </row>
    <row r="35" spans="1:14" s="22" customFormat="1" ht="26.1" customHeight="1" x14ac:dyDescent="0.4">
      <c r="A35" s="37">
        <v>2</v>
      </c>
      <c r="B35" s="60" t="s">
        <v>67</v>
      </c>
      <c r="C35" s="60"/>
      <c r="D35" s="46">
        <f>VLOOKUP(B35,data!$A$1:$B$7,2,FALSE)</f>
        <v>0</v>
      </c>
      <c r="E35" s="47"/>
      <c r="F35" s="44"/>
      <c r="G35" s="45"/>
      <c r="H35" s="45"/>
      <c r="I35" s="45"/>
      <c r="J35" s="45"/>
      <c r="K35" s="32"/>
      <c r="L35" s="32"/>
      <c r="M35" s="41" t="s">
        <v>13</v>
      </c>
      <c r="N35" s="33"/>
    </row>
    <row r="36" spans="1:14" s="22" customFormat="1" ht="26.1" customHeight="1" x14ac:dyDescent="0.4">
      <c r="A36" s="37">
        <v>3</v>
      </c>
      <c r="B36" s="60" t="s">
        <v>67</v>
      </c>
      <c r="C36" s="60"/>
      <c r="D36" s="46">
        <f>VLOOKUP(B36,data!$A$1:$B$7,2,FALSE)</f>
        <v>0</v>
      </c>
      <c r="E36" s="47"/>
      <c r="F36" s="44"/>
      <c r="G36" s="45"/>
      <c r="H36" s="45"/>
      <c r="I36" s="45"/>
      <c r="J36" s="45"/>
      <c r="K36" s="32"/>
      <c r="L36" s="32"/>
      <c r="M36" s="41" t="s">
        <v>13</v>
      </c>
      <c r="N36" s="33"/>
    </row>
    <row r="37" spans="1:14" s="22" customFormat="1" ht="26.1" customHeight="1" x14ac:dyDescent="0.4">
      <c r="A37" s="37">
        <v>4</v>
      </c>
      <c r="B37" s="60" t="s">
        <v>67</v>
      </c>
      <c r="C37" s="60"/>
      <c r="D37" s="46">
        <f>VLOOKUP(B37,data!$A$1:$B$7,2,FALSE)</f>
        <v>0</v>
      </c>
      <c r="E37" s="47"/>
      <c r="F37" s="44"/>
      <c r="G37" s="45"/>
      <c r="H37" s="45"/>
      <c r="I37" s="45"/>
      <c r="J37" s="45"/>
      <c r="K37" s="32"/>
      <c r="L37" s="32"/>
      <c r="M37" s="41" t="s">
        <v>13</v>
      </c>
      <c r="N37" s="33"/>
    </row>
    <row r="38" spans="1:14" s="22" customFormat="1" ht="26.1" customHeight="1" x14ac:dyDescent="0.4">
      <c r="A38" s="37">
        <v>5</v>
      </c>
      <c r="B38" s="60" t="s">
        <v>67</v>
      </c>
      <c r="C38" s="60"/>
      <c r="D38" s="46">
        <f>VLOOKUP(B38,data!$A$1:$B$7,2,FALSE)</f>
        <v>0</v>
      </c>
      <c r="E38" s="47"/>
      <c r="F38" s="44"/>
      <c r="G38" s="45"/>
      <c r="H38" s="45"/>
      <c r="I38" s="45"/>
      <c r="J38" s="45"/>
      <c r="K38" s="32"/>
      <c r="L38" s="32"/>
      <c r="M38" s="41" t="s">
        <v>13</v>
      </c>
      <c r="N38" s="33"/>
    </row>
    <row r="39" spans="1:14" s="22" customFormat="1" ht="26.1" customHeight="1" x14ac:dyDescent="0.4">
      <c r="A39" s="37">
        <v>6</v>
      </c>
      <c r="B39" s="60" t="s">
        <v>67</v>
      </c>
      <c r="C39" s="60"/>
      <c r="D39" s="46">
        <f>VLOOKUP(B39,data!$A$1:$B$7,2,FALSE)</f>
        <v>0</v>
      </c>
      <c r="E39" s="47"/>
      <c r="F39" s="44"/>
      <c r="G39" s="45"/>
      <c r="H39" s="45"/>
      <c r="I39" s="45"/>
      <c r="J39" s="45"/>
      <c r="K39" s="32"/>
      <c r="L39" s="32"/>
      <c r="M39" s="41" t="s">
        <v>13</v>
      </c>
      <c r="N39" s="33"/>
    </row>
    <row r="40" spans="1:14" s="22" customFormat="1" ht="26.1" customHeight="1" x14ac:dyDescent="0.4">
      <c r="A40" s="37">
        <v>7</v>
      </c>
      <c r="B40" s="60" t="s">
        <v>67</v>
      </c>
      <c r="C40" s="60"/>
      <c r="D40" s="46">
        <f>VLOOKUP(B40,data!$A$1:$B$7,2,FALSE)</f>
        <v>0</v>
      </c>
      <c r="E40" s="47"/>
      <c r="F40" s="44"/>
      <c r="G40" s="45"/>
      <c r="H40" s="45"/>
      <c r="I40" s="45"/>
      <c r="J40" s="45"/>
      <c r="K40" s="32"/>
      <c r="L40" s="32"/>
      <c r="M40" s="41" t="s">
        <v>13</v>
      </c>
      <c r="N40" s="33"/>
    </row>
    <row r="41" spans="1:14" s="22" customFormat="1" ht="26.1" customHeight="1" x14ac:dyDescent="0.4">
      <c r="A41" s="37">
        <v>8</v>
      </c>
      <c r="B41" s="60" t="s">
        <v>67</v>
      </c>
      <c r="C41" s="60"/>
      <c r="D41" s="46">
        <f>VLOOKUP(B41,data!$A$1:$B$7,2,FALSE)</f>
        <v>0</v>
      </c>
      <c r="E41" s="47"/>
      <c r="F41" s="44"/>
      <c r="G41" s="45"/>
      <c r="H41" s="45"/>
      <c r="I41" s="45"/>
      <c r="J41" s="45"/>
      <c r="K41" s="32"/>
      <c r="L41" s="32"/>
      <c r="M41" s="41" t="s">
        <v>13</v>
      </c>
      <c r="N41" s="33"/>
    </row>
    <row r="42" spans="1:14" s="22" customFormat="1" ht="26.1" customHeight="1" x14ac:dyDescent="0.4">
      <c r="A42" s="37">
        <v>9</v>
      </c>
      <c r="B42" s="60" t="s">
        <v>67</v>
      </c>
      <c r="C42" s="60"/>
      <c r="D42" s="46">
        <f>VLOOKUP(B42,data!$A$1:$B$7,2,FALSE)</f>
        <v>0</v>
      </c>
      <c r="E42" s="47"/>
      <c r="F42" s="44"/>
      <c r="G42" s="45"/>
      <c r="H42" s="45"/>
      <c r="I42" s="45"/>
      <c r="J42" s="45"/>
      <c r="K42" s="32"/>
      <c r="L42" s="32"/>
      <c r="M42" s="41" t="s">
        <v>13</v>
      </c>
      <c r="N42" s="33"/>
    </row>
    <row r="43" spans="1:14" s="22" customFormat="1" ht="26.1" customHeight="1" x14ac:dyDescent="0.4">
      <c r="A43" s="37">
        <v>10</v>
      </c>
      <c r="B43" s="60" t="s">
        <v>67</v>
      </c>
      <c r="C43" s="60"/>
      <c r="D43" s="46">
        <f>VLOOKUP(B43,data!$A$1:$B$7,2,FALSE)</f>
        <v>0</v>
      </c>
      <c r="E43" s="47"/>
      <c r="F43" s="44"/>
      <c r="G43" s="45"/>
      <c r="H43" s="45"/>
      <c r="I43" s="45"/>
      <c r="J43" s="45"/>
      <c r="K43" s="32"/>
      <c r="L43" s="32"/>
      <c r="M43" s="41" t="s">
        <v>13</v>
      </c>
      <c r="N43" s="33"/>
    </row>
    <row r="44" spans="1:14" s="22" customFormat="1" ht="26.1" customHeight="1" x14ac:dyDescent="0.4">
      <c r="A44" s="37">
        <v>11</v>
      </c>
      <c r="B44" s="60" t="s">
        <v>67</v>
      </c>
      <c r="C44" s="60"/>
      <c r="D44" s="46">
        <f>VLOOKUP(B44,data!$A$1:$B$7,2,FALSE)</f>
        <v>0</v>
      </c>
      <c r="E44" s="47"/>
      <c r="F44" s="44"/>
      <c r="G44" s="45"/>
      <c r="H44" s="45"/>
      <c r="I44" s="45"/>
      <c r="J44" s="45"/>
      <c r="K44" s="32"/>
      <c r="L44" s="32"/>
      <c r="M44" s="41" t="s">
        <v>13</v>
      </c>
      <c r="N44" s="33"/>
    </row>
    <row r="45" spans="1:14" s="22" customFormat="1" ht="26.1" customHeight="1" x14ac:dyDescent="0.4">
      <c r="A45" s="37">
        <v>12</v>
      </c>
      <c r="B45" s="60" t="s">
        <v>67</v>
      </c>
      <c r="C45" s="60"/>
      <c r="D45" s="46">
        <f>VLOOKUP(B45,data!$A$1:$B$7,2,FALSE)</f>
        <v>0</v>
      </c>
      <c r="E45" s="47"/>
      <c r="F45" s="44"/>
      <c r="G45" s="45"/>
      <c r="H45" s="45"/>
      <c r="I45" s="45"/>
      <c r="J45" s="45"/>
      <c r="K45" s="32"/>
      <c r="L45" s="32"/>
      <c r="M45" s="41" t="s">
        <v>13</v>
      </c>
      <c r="N45" s="33"/>
    </row>
    <row r="46" spans="1:14" s="22" customFormat="1" ht="26.1" customHeight="1" x14ac:dyDescent="0.4">
      <c r="A46" s="37">
        <v>13</v>
      </c>
      <c r="B46" s="60" t="s">
        <v>67</v>
      </c>
      <c r="C46" s="60"/>
      <c r="D46" s="46">
        <f>VLOOKUP(B46,data!$A$1:$B$7,2,FALSE)</f>
        <v>0</v>
      </c>
      <c r="E46" s="47"/>
      <c r="F46" s="44"/>
      <c r="G46" s="45"/>
      <c r="H46" s="45"/>
      <c r="I46" s="45"/>
      <c r="J46" s="45"/>
      <c r="K46" s="32"/>
      <c r="L46" s="32"/>
      <c r="M46" s="41" t="s">
        <v>13</v>
      </c>
      <c r="N46" s="33"/>
    </row>
    <row r="47" spans="1:14" s="22" customFormat="1" ht="26.1" customHeight="1" x14ac:dyDescent="0.4">
      <c r="A47" s="37">
        <v>14</v>
      </c>
      <c r="B47" s="60" t="s">
        <v>67</v>
      </c>
      <c r="C47" s="60"/>
      <c r="D47" s="46">
        <f>VLOOKUP(B47,data!$A$1:$B$7,2,FALSE)</f>
        <v>0</v>
      </c>
      <c r="E47" s="47"/>
      <c r="F47" s="44"/>
      <c r="G47" s="45"/>
      <c r="H47" s="45"/>
      <c r="I47" s="45"/>
      <c r="J47" s="45"/>
      <c r="K47" s="32"/>
      <c r="L47" s="32"/>
      <c r="M47" s="41" t="s">
        <v>13</v>
      </c>
      <c r="N47" s="33"/>
    </row>
    <row r="48" spans="1:14" s="22" customFormat="1" ht="26.1" customHeight="1" x14ac:dyDescent="0.4">
      <c r="A48" s="37">
        <v>15</v>
      </c>
      <c r="B48" s="60" t="s">
        <v>67</v>
      </c>
      <c r="C48" s="60"/>
      <c r="D48" s="46">
        <f>VLOOKUP(B48,data!$A$1:$B$7,2,FALSE)</f>
        <v>0</v>
      </c>
      <c r="E48" s="47"/>
      <c r="F48" s="44"/>
      <c r="G48" s="45"/>
      <c r="H48" s="45"/>
      <c r="I48" s="45"/>
      <c r="J48" s="45"/>
      <c r="K48" s="32"/>
      <c r="L48" s="32"/>
      <c r="M48" s="41" t="s">
        <v>13</v>
      </c>
      <c r="N48" s="33"/>
    </row>
    <row r="49" spans="1:14" s="22" customFormat="1" ht="26.1" customHeight="1" x14ac:dyDescent="0.4">
      <c r="A49" s="37">
        <v>16</v>
      </c>
      <c r="B49" s="60" t="s">
        <v>67</v>
      </c>
      <c r="C49" s="60"/>
      <c r="D49" s="46">
        <f>VLOOKUP(B49,data!$A$1:$B$7,2,FALSE)</f>
        <v>0</v>
      </c>
      <c r="E49" s="47"/>
      <c r="F49" s="44"/>
      <c r="G49" s="45"/>
      <c r="H49" s="45"/>
      <c r="I49" s="45"/>
      <c r="J49" s="45"/>
      <c r="K49" s="32"/>
      <c r="L49" s="32"/>
      <c r="M49" s="41" t="s">
        <v>13</v>
      </c>
      <c r="N49" s="33"/>
    </row>
    <row r="50" spans="1:14" s="22" customFormat="1" ht="26.1" customHeight="1" x14ac:dyDescent="0.4">
      <c r="A50" s="37">
        <v>17</v>
      </c>
      <c r="B50" s="60" t="s">
        <v>67</v>
      </c>
      <c r="C50" s="60"/>
      <c r="D50" s="46">
        <f>VLOOKUP(B50,data!$A$1:$B$7,2,FALSE)</f>
        <v>0</v>
      </c>
      <c r="E50" s="47"/>
      <c r="F50" s="44"/>
      <c r="G50" s="45"/>
      <c r="H50" s="45"/>
      <c r="I50" s="45"/>
      <c r="J50" s="45"/>
      <c r="K50" s="32"/>
      <c r="L50" s="32"/>
      <c r="M50" s="41" t="s">
        <v>13</v>
      </c>
      <c r="N50" s="33"/>
    </row>
    <row r="51" spans="1:14" s="22" customFormat="1" ht="26.1" customHeight="1" x14ac:dyDescent="0.4">
      <c r="A51" s="37">
        <v>18</v>
      </c>
      <c r="B51" s="60" t="s">
        <v>67</v>
      </c>
      <c r="C51" s="60"/>
      <c r="D51" s="46">
        <f>VLOOKUP(B51,data!$A$1:$B$7,2,FALSE)</f>
        <v>0</v>
      </c>
      <c r="E51" s="47"/>
      <c r="F51" s="44"/>
      <c r="G51" s="45"/>
      <c r="H51" s="45"/>
      <c r="I51" s="45"/>
      <c r="J51" s="45"/>
      <c r="K51" s="32"/>
      <c r="L51" s="32"/>
      <c r="M51" s="41" t="s">
        <v>13</v>
      </c>
      <c r="N51" s="33"/>
    </row>
    <row r="52" spans="1:14" s="22" customFormat="1" ht="26.1" customHeight="1" x14ac:dyDescent="0.4">
      <c r="A52" s="37">
        <v>19</v>
      </c>
      <c r="B52" s="60" t="s">
        <v>67</v>
      </c>
      <c r="C52" s="60"/>
      <c r="D52" s="46">
        <f>VLOOKUP(B52,data!$A$1:$B$7,2,FALSE)</f>
        <v>0</v>
      </c>
      <c r="E52" s="47"/>
      <c r="F52" s="44"/>
      <c r="G52" s="45"/>
      <c r="H52" s="45"/>
      <c r="I52" s="45"/>
      <c r="J52" s="45"/>
      <c r="K52" s="32"/>
      <c r="L52" s="32"/>
      <c r="M52" s="41" t="s">
        <v>13</v>
      </c>
      <c r="N52" s="33"/>
    </row>
    <row r="53" spans="1:14" s="22" customFormat="1" ht="26.1" customHeight="1" x14ac:dyDescent="0.4">
      <c r="A53" s="37">
        <v>20</v>
      </c>
      <c r="B53" s="60" t="s">
        <v>67</v>
      </c>
      <c r="C53" s="60"/>
      <c r="D53" s="46">
        <f>VLOOKUP(B53,data!$A$1:$B$7,2,FALSE)</f>
        <v>0</v>
      </c>
      <c r="E53" s="47"/>
      <c r="F53" s="44"/>
      <c r="G53" s="45"/>
      <c r="H53" s="45"/>
      <c r="I53" s="45"/>
      <c r="J53" s="45"/>
      <c r="K53" s="32"/>
      <c r="L53" s="32"/>
      <c r="M53" s="41" t="s">
        <v>13</v>
      </c>
      <c r="N53" s="33"/>
    </row>
    <row r="54" spans="1:14" s="22" customFormat="1" ht="26.1" customHeight="1" x14ac:dyDescent="0.4">
      <c r="A54" s="37">
        <v>21</v>
      </c>
      <c r="B54" s="60" t="s">
        <v>67</v>
      </c>
      <c r="C54" s="60"/>
      <c r="D54" s="46">
        <f>VLOOKUP(B54,data!$A$1:$B$7,2,FALSE)</f>
        <v>0</v>
      </c>
      <c r="E54" s="47"/>
      <c r="F54" s="44"/>
      <c r="G54" s="45"/>
      <c r="H54" s="45"/>
      <c r="I54" s="45"/>
      <c r="J54" s="45"/>
      <c r="K54" s="32"/>
      <c r="L54" s="32"/>
      <c r="M54" s="41" t="s">
        <v>13</v>
      </c>
      <c r="N54" s="33"/>
    </row>
    <row r="55" spans="1:14" s="22" customFormat="1" ht="26.1" customHeight="1" x14ac:dyDescent="0.4">
      <c r="A55" s="37">
        <v>22</v>
      </c>
      <c r="B55" s="60" t="s">
        <v>67</v>
      </c>
      <c r="C55" s="60"/>
      <c r="D55" s="46">
        <f>VLOOKUP(B55,data!$A$1:$B$7,2,FALSE)</f>
        <v>0</v>
      </c>
      <c r="E55" s="47"/>
      <c r="F55" s="44"/>
      <c r="G55" s="45"/>
      <c r="H55" s="45"/>
      <c r="I55" s="45"/>
      <c r="J55" s="45"/>
      <c r="K55" s="32"/>
      <c r="L55" s="32"/>
      <c r="M55" s="41" t="s">
        <v>13</v>
      </c>
      <c r="N55" s="33"/>
    </row>
    <row r="56" spans="1:14" s="22" customFormat="1" ht="26.1" customHeight="1" x14ac:dyDescent="0.4">
      <c r="A56" s="37">
        <v>23</v>
      </c>
      <c r="B56" s="60" t="s">
        <v>67</v>
      </c>
      <c r="C56" s="60"/>
      <c r="D56" s="46">
        <f>VLOOKUP(B56,data!$A$1:$B$7,2,FALSE)</f>
        <v>0</v>
      </c>
      <c r="E56" s="47"/>
      <c r="F56" s="44"/>
      <c r="G56" s="45"/>
      <c r="H56" s="45"/>
      <c r="I56" s="45"/>
      <c r="J56" s="45"/>
      <c r="K56" s="32"/>
      <c r="L56" s="32"/>
      <c r="M56" s="41" t="s">
        <v>13</v>
      </c>
      <c r="N56" s="33"/>
    </row>
    <row r="57" spans="1:14" s="22" customFormat="1" ht="26.1" customHeight="1" x14ac:dyDescent="0.4">
      <c r="A57" s="37">
        <v>24</v>
      </c>
      <c r="B57" s="60" t="s">
        <v>67</v>
      </c>
      <c r="C57" s="60"/>
      <c r="D57" s="46">
        <f>VLOOKUP(B57,data!$A$1:$B$7,2,FALSE)</f>
        <v>0</v>
      </c>
      <c r="E57" s="47"/>
      <c r="F57" s="44"/>
      <c r="G57" s="45"/>
      <c r="H57" s="45"/>
      <c r="I57" s="45"/>
      <c r="J57" s="45"/>
      <c r="K57" s="32"/>
      <c r="L57" s="32"/>
      <c r="M57" s="41" t="s">
        <v>13</v>
      </c>
      <c r="N57" s="33"/>
    </row>
    <row r="58" spans="1:14" s="22" customFormat="1" ht="26.1" customHeight="1" x14ac:dyDescent="0.4">
      <c r="A58" s="37">
        <v>25</v>
      </c>
      <c r="B58" s="60" t="s">
        <v>67</v>
      </c>
      <c r="C58" s="60"/>
      <c r="D58" s="46">
        <f>VLOOKUP(B58,data!$A$1:$B$7,2,FALSE)</f>
        <v>0</v>
      </c>
      <c r="E58" s="47"/>
      <c r="F58" s="44"/>
      <c r="G58" s="45"/>
      <c r="H58" s="45"/>
      <c r="I58" s="45"/>
      <c r="J58" s="45"/>
      <c r="K58" s="32"/>
      <c r="L58" s="32"/>
      <c r="M58" s="41" t="s">
        <v>13</v>
      </c>
      <c r="N58" s="33"/>
    </row>
    <row r="59" spans="1:14" s="22" customFormat="1" ht="26.1" customHeight="1" x14ac:dyDescent="0.4">
      <c r="A59" s="37">
        <v>26</v>
      </c>
      <c r="B59" s="60" t="s">
        <v>67</v>
      </c>
      <c r="C59" s="60"/>
      <c r="D59" s="46">
        <f>VLOOKUP(B59,data!$A$1:$B$7,2,FALSE)</f>
        <v>0</v>
      </c>
      <c r="E59" s="47"/>
      <c r="F59" s="44"/>
      <c r="G59" s="45"/>
      <c r="H59" s="45"/>
      <c r="I59" s="45"/>
      <c r="J59" s="45"/>
      <c r="K59" s="32"/>
      <c r="L59" s="32"/>
      <c r="M59" s="41" t="s">
        <v>13</v>
      </c>
      <c r="N59" s="33"/>
    </row>
    <row r="60" spans="1:14" s="22" customFormat="1" ht="26.1" customHeight="1" x14ac:dyDescent="0.4">
      <c r="A60" s="37">
        <v>27</v>
      </c>
      <c r="B60" s="60" t="s">
        <v>67</v>
      </c>
      <c r="C60" s="60"/>
      <c r="D60" s="46">
        <f>VLOOKUP(B60,data!$A$1:$B$7,2,FALSE)</f>
        <v>0</v>
      </c>
      <c r="E60" s="47"/>
      <c r="F60" s="44"/>
      <c r="G60" s="45"/>
      <c r="H60" s="45"/>
      <c r="I60" s="45"/>
      <c r="J60" s="45"/>
      <c r="K60" s="32"/>
      <c r="L60" s="32"/>
      <c r="M60" s="41" t="s">
        <v>13</v>
      </c>
      <c r="N60" s="33"/>
    </row>
    <row r="61" spans="1:14" s="22" customFormat="1" ht="26.1" customHeight="1" x14ac:dyDescent="0.4">
      <c r="A61" s="37">
        <v>28</v>
      </c>
      <c r="B61" s="60" t="s">
        <v>67</v>
      </c>
      <c r="C61" s="60"/>
      <c r="D61" s="46">
        <f>VLOOKUP(B61,data!$A$1:$B$7,2,FALSE)</f>
        <v>0</v>
      </c>
      <c r="E61" s="47"/>
      <c r="F61" s="44"/>
      <c r="G61" s="45"/>
      <c r="H61" s="45"/>
      <c r="I61" s="45"/>
      <c r="J61" s="45"/>
      <c r="K61" s="32"/>
      <c r="L61" s="32"/>
      <c r="M61" s="41" t="s">
        <v>13</v>
      </c>
      <c r="N61" s="33"/>
    </row>
    <row r="62" spans="1:14" s="22" customFormat="1" ht="26.1" customHeight="1" x14ac:dyDescent="0.4">
      <c r="A62" s="37">
        <v>29</v>
      </c>
      <c r="B62" s="60" t="s">
        <v>67</v>
      </c>
      <c r="C62" s="60"/>
      <c r="D62" s="46">
        <f>VLOOKUP(B62,data!$A$1:$B$7,2,FALSE)</f>
        <v>0</v>
      </c>
      <c r="E62" s="47"/>
      <c r="F62" s="44"/>
      <c r="G62" s="45"/>
      <c r="H62" s="45"/>
      <c r="I62" s="45"/>
      <c r="J62" s="45"/>
      <c r="K62" s="32"/>
      <c r="L62" s="32"/>
      <c r="M62" s="41" t="s">
        <v>13</v>
      </c>
      <c r="N62" s="33"/>
    </row>
    <row r="63" spans="1:14" s="22" customFormat="1" ht="26.1" customHeight="1" x14ac:dyDescent="0.4">
      <c r="A63" s="37">
        <v>30</v>
      </c>
      <c r="B63" s="60" t="s">
        <v>67</v>
      </c>
      <c r="C63" s="60"/>
      <c r="D63" s="46">
        <f>VLOOKUP(B63,data!$A$1:$B$7,2,FALSE)</f>
        <v>0</v>
      </c>
      <c r="E63" s="47"/>
      <c r="F63" s="44"/>
      <c r="G63" s="45"/>
      <c r="H63" s="45"/>
      <c r="I63" s="45"/>
      <c r="J63" s="45"/>
      <c r="K63" s="32"/>
      <c r="L63" s="32"/>
      <c r="M63" s="41" t="s">
        <v>13</v>
      </c>
      <c r="N63" s="33"/>
    </row>
    <row r="64" spans="1:14" s="22" customFormat="1" ht="26.1" customHeight="1" x14ac:dyDescent="0.4">
      <c r="A64" s="37">
        <v>31</v>
      </c>
      <c r="B64" s="60" t="s">
        <v>67</v>
      </c>
      <c r="C64" s="60"/>
      <c r="D64" s="46">
        <f>VLOOKUP(B64,data!$A$1:$B$7,2,FALSE)</f>
        <v>0</v>
      </c>
      <c r="E64" s="47"/>
      <c r="F64" s="44"/>
      <c r="G64" s="45"/>
      <c r="H64" s="45"/>
      <c r="I64" s="45"/>
      <c r="J64" s="45"/>
      <c r="K64" s="32"/>
      <c r="L64" s="32"/>
      <c r="M64" s="41" t="s">
        <v>13</v>
      </c>
      <c r="N64" s="33"/>
    </row>
    <row r="65" spans="1:14" s="22" customFormat="1" ht="26.1" customHeight="1" x14ac:dyDescent="0.4">
      <c r="A65" s="37">
        <v>32</v>
      </c>
      <c r="B65" s="60" t="s">
        <v>67</v>
      </c>
      <c r="C65" s="60"/>
      <c r="D65" s="46">
        <f>VLOOKUP(B65,data!$A$1:$B$7,2,FALSE)</f>
        <v>0</v>
      </c>
      <c r="E65" s="47"/>
      <c r="F65" s="44"/>
      <c r="G65" s="45"/>
      <c r="H65" s="45"/>
      <c r="I65" s="45"/>
      <c r="J65" s="45"/>
      <c r="K65" s="32"/>
      <c r="L65" s="32"/>
      <c r="M65" s="41" t="s">
        <v>13</v>
      </c>
      <c r="N65" s="33"/>
    </row>
    <row r="66" spans="1:14" s="22" customFormat="1" ht="26.1" customHeight="1" x14ac:dyDescent="0.4">
      <c r="A66" s="37">
        <v>33</v>
      </c>
      <c r="B66" s="60" t="s">
        <v>67</v>
      </c>
      <c r="C66" s="60"/>
      <c r="D66" s="46">
        <f>VLOOKUP(B66,data!$A$1:$B$7,2,FALSE)</f>
        <v>0</v>
      </c>
      <c r="E66" s="47"/>
      <c r="F66" s="44"/>
      <c r="G66" s="45"/>
      <c r="H66" s="45"/>
      <c r="I66" s="45"/>
      <c r="J66" s="45"/>
      <c r="K66" s="32"/>
      <c r="L66" s="32"/>
      <c r="M66" s="41" t="s">
        <v>13</v>
      </c>
      <c r="N66" s="33"/>
    </row>
    <row r="67" spans="1:14" s="22" customFormat="1" ht="26.1" customHeight="1" x14ac:dyDescent="0.4">
      <c r="A67" s="37">
        <v>34</v>
      </c>
      <c r="B67" s="60" t="s">
        <v>67</v>
      </c>
      <c r="C67" s="60"/>
      <c r="D67" s="46">
        <f>VLOOKUP(B67,data!$A$1:$B$7,2,FALSE)</f>
        <v>0</v>
      </c>
      <c r="E67" s="47"/>
      <c r="F67" s="44"/>
      <c r="G67" s="45"/>
      <c r="H67" s="45"/>
      <c r="I67" s="45"/>
      <c r="J67" s="45"/>
      <c r="K67" s="32"/>
      <c r="L67" s="32"/>
      <c r="M67" s="41" t="s">
        <v>13</v>
      </c>
      <c r="N67" s="33"/>
    </row>
    <row r="68" spans="1:14" s="22" customFormat="1" ht="26.1" customHeight="1" x14ac:dyDescent="0.4">
      <c r="A68" s="37">
        <v>35</v>
      </c>
      <c r="B68" s="60" t="s">
        <v>67</v>
      </c>
      <c r="C68" s="60"/>
      <c r="D68" s="46">
        <f>VLOOKUP(B68,data!$A$1:$B$7,2,FALSE)</f>
        <v>0</v>
      </c>
      <c r="E68" s="47"/>
      <c r="F68" s="44"/>
      <c r="G68" s="45"/>
      <c r="H68" s="45"/>
      <c r="I68" s="45"/>
      <c r="J68" s="45"/>
      <c r="K68" s="32"/>
      <c r="L68" s="32"/>
      <c r="M68" s="41" t="s">
        <v>13</v>
      </c>
      <c r="N68" s="33"/>
    </row>
    <row r="69" spans="1:14" s="22" customFormat="1" ht="26.1" customHeight="1" x14ac:dyDescent="0.4">
      <c r="A69" s="37">
        <v>36</v>
      </c>
      <c r="B69" s="60" t="s">
        <v>67</v>
      </c>
      <c r="C69" s="60"/>
      <c r="D69" s="46">
        <f>VLOOKUP(B69,data!$A$1:$B$7,2,FALSE)</f>
        <v>0</v>
      </c>
      <c r="E69" s="47"/>
      <c r="F69" s="44"/>
      <c r="G69" s="45"/>
      <c r="H69" s="45"/>
      <c r="I69" s="45"/>
      <c r="J69" s="45"/>
      <c r="K69" s="32"/>
      <c r="L69" s="32"/>
      <c r="M69" s="41" t="s">
        <v>13</v>
      </c>
      <c r="N69" s="33"/>
    </row>
    <row r="70" spans="1:14" s="22" customFormat="1" ht="26.1" customHeight="1" x14ac:dyDescent="0.4">
      <c r="A70" s="37">
        <v>37</v>
      </c>
      <c r="B70" s="60" t="s">
        <v>67</v>
      </c>
      <c r="C70" s="60"/>
      <c r="D70" s="46">
        <f>VLOOKUP(B70,data!$A$1:$B$7,2,FALSE)</f>
        <v>0</v>
      </c>
      <c r="E70" s="47"/>
      <c r="F70" s="44"/>
      <c r="G70" s="45"/>
      <c r="H70" s="45"/>
      <c r="I70" s="45"/>
      <c r="J70" s="45"/>
      <c r="K70" s="32"/>
      <c r="L70" s="32"/>
      <c r="M70" s="41" t="s">
        <v>13</v>
      </c>
      <c r="N70" s="33"/>
    </row>
    <row r="71" spans="1:14" s="22" customFormat="1" ht="26.1" customHeight="1" x14ac:dyDescent="0.4">
      <c r="A71" s="37">
        <v>38</v>
      </c>
      <c r="B71" s="60" t="s">
        <v>67</v>
      </c>
      <c r="C71" s="60"/>
      <c r="D71" s="46">
        <f>VLOOKUP(B71,data!$A$1:$B$7,2,FALSE)</f>
        <v>0</v>
      </c>
      <c r="E71" s="47"/>
      <c r="F71" s="44"/>
      <c r="G71" s="45"/>
      <c r="H71" s="45"/>
      <c r="I71" s="45"/>
      <c r="J71" s="45"/>
      <c r="K71" s="32"/>
      <c r="L71" s="32"/>
      <c r="M71" s="41" t="s">
        <v>13</v>
      </c>
      <c r="N71" s="33"/>
    </row>
    <row r="72" spans="1:14" s="22" customFormat="1" ht="26.1" customHeight="1" x14ac:dyDescent="0.4">
      <c r="A72" s="37">
        <v>39</v>
      </c>
      <c r="B72" s="60" t="s">
        <v>67</v>
      </c>
      <c r="C72" s="60"/>
      <c r="D72" s="46">
        <f>VLOOKUP(B72,data!$A$1:$B$7,2,FALSE)</f>
        <v>0</v>
      </c>
      <c r="E72" s="47"/>
      <c r="F72" s="44"/>
      <c r="G72" s="45"/>
      <c r="H72" s="45"/>
      <c r="I72" s="45"/>
      <c r="J72" s="45"/>
      <c r="K72" s="32"/>
      <c r="L72" s="32"/>
      <c r="M72" s="41" t="s">
        <v>13</v>
      </c>
      <c r="N72" s="33"/>
    </row>
    <row r="73" spans="1:14" s="22" customFormat="1" ht="26.1" customHeight="1" x14ac:dyDescent="0.4">
      <c r="A73" s="37">
        <v>40</v>
      </c>
      <c r="B73" s="60" t="s">
        <v>67</v>
      </c>
      <c r="C73" s="60"/>
      <c r="D73" s="46">
        <f>VLOOKUP(B73,data!$A$1:$B$7,2,FALSE)</f>
        <v>0</v>
      </c>
      <c r="E73" s="47"/>
      <c r="F73" s="44"/>
      <c r="G73" s="45"/>
      <c r="H73" s="45"/>
      <c r="I73" s="45"/>
      <c r="J73" s="45"/>
      <c r="K73" s="32"/>
      <c r="L73" s="32"/>
      <c r="M73" s="41" t="s">
        <v>13</v>
      </c>
      <c r="N73" s="33"/>
    </row>
    <row r="74" spans="1:14" s="22" customFormat="1" ht="26.1" customHeight="1" x14ac:dyDescent="0.4">
      <c r="A74" s="37">
        <v>41</v>
      </c>
      <c r="B74" s="60" t="s">
        <v>67</v>
      </c>
      <c r="C74" s="60"/>
      <c r="D74" s="46">
        <f>VLOOKUP(B74,data!$A$1:$B$7,2,FALSE)</f>
        <v>0</v>
      </c>
      <c r="E74" s="47"/>
      <c r="F74" s="44"/>
      <c r="G74" s="45"/>
      <c r="H74" s="45"/>
      <c r="I74" s="45"/>
      <c r="J74" s="45"/>
      <c r="K74" s="32"/>
      <c r="L74" s="32"/>
      <c r="M74" s="41" t="s">
        <v>13</v>
      </c>
      <c r="N74" s="33"/>
    </row>
    <row r="75" spans="1:14" s="22" customFormat="1" ht="26.1" customHeight="1" x14ac:dyDescent="0.4">
      <c r="A75" s="37">
        <v>42</v>
      </c>
      <c r="B75" s="60" t="s">
        <v>67</v>
      </c>
      <c r="C75" s="60"/>
      <c r="D75" s="46">
        <f>VLOOKUP(B75,data!$A$1:$B$7,2,FALSE)</f>
        <v>0</v>
      </c>
      <c r="E75" s="47"/>
      <c r="F75" s="44"/>
      <c r="G75" s="45"/>
      <c r="H75" s="45"/>
      <c r="I75" s="45"/>
      <c r="J75" s="45"/>
      <c r="K75" s="32"/>
      <c r="L75" s="32"/>
      <c r="M75" s="41" t="s">
        <v>13</v>
      </c>
      <c r="N75" s="33"/>
    </row>
    <row r="76" spans="1:14" s="22" customFormat="1" ht="26.1" customHeight="1" x14ac:dyDescent="0.4">
      <c r="A76" s="37">
        <v>43</v>
      </c>
      <c r="B76" s="60" t="s">
        <v>67</v>
      </c>
      <c r="C76" s="60"/>
      <c r="D76" s="46">
        <f>VLOOKUP(B76,data!$A$1:$B$7,2,FALSE)</f>
        <v>0</v>
      </c>
      <c r="E76" s="47"/>
      <c r="F76" s="44"/>
      <c r="G76" s="45"/>
      <c r="H76" s="45"/>
      <c r="I76" s="45"/>
      <c r="J76" s="45"/>
      <c r="K76" s="32"/>
      <c r="L76" s="32"/>
      <c r="M76" s="41" t="s">
        <v>13</v>
      </c>
      <c r="N76" s="33"/>
    </row>
    <row r="77" spans="1:14" s="22" customFormat="1" ht="26.1" customHeight="1" x14ac:dyDescent="0.4">
      <c r="A77" s="37">
        <v>44</v>
      </c>
      <c r="B77" s="60" t="s">
        <v>67</v>
      </c>
      <c r="C77" s="60"/>
      <c r="D77" s="46">
        <f>VLOOKUP(B77,data!$A$1:$B$7,2,FALSE)</f>
        <v>0</v>
      </c>
      <c r="E77" s="47"/>
      <c r="F77" s="44"/>
      <c r="G77" s="45"/>
      <c r="H77" s="45"/>
      <c r="I77" s="45"/>
      <c r="J77" s="45"/>
      <c r="K77" s="32"/>
      <c r="L77" s="32"/>
      <c r="M77" s="41" t="s">
        <v>13</v>
      </c>
      <c r="N77" s="33"/>
    </row>
    <row r="78" spans="1:14" s="22" customFormat="1" ht="26.1" customHeight="1" x14ac:dyDescent="0.4">
      <c r="A78" s="37">
        <v>45</v>
      </c>
      <c r="B78" s="60" t="s">
        <v>67</v>
      </c>
      <c r="C78" s="60"/>
      <c r="D78" s="46">
        <f>VLOOKUP(B78,data!$A$1:$B$7,2,FALSE)</f>
        <v>0</v>
      </c>
      <c r="E78" s="47"/>
      <c r="F78" s="44"/>
      <c r="G78" s="45"/>
      <c r="H78" s="45"/>
      <c r="I78" s="45"/>
      <c r="J78" s="45"/>
      <c r="K78" s="32"/>
      <c r="L78" s="32"/>
      <c r="M78" s="41" t="s">
        <v>13</v>
      </c>
      <c r="N78" s="33"/>
    </row>
    <row r="79" spans="1:14" s="22" customFormat="1" ht="26.1" customHeight="1" x14ac:dyDescent="0.4">
      <c r="A79" s="37">
        <v>46</v>
      </c>
      <c r="B79" s="60" t="s">
        <v>67</v>
      </c>
      <c r="C79" s="60"/>
      <c r="D79" s="46">
        <f>VLOOKUP(B79,data!$A$1:$B$7,2,FALSE)</f>
        <v>0</v>
      </c>
      <c r="E79" s="47"/>
      <c r="F79" s="44"/>
      <c r="G79" s="45"/>
      <c r="H79" s="45"/>
      <c r="I79" s="45"/>
      <c r="J79" s="45"/>
      <c r="K79" s="32"/>
      <c r="L79" s="32"/>
      <c r="M79" s="41" t="s">
        <v>13</v>
      </c>
      <c r="N79" s="33"/>
    </row>
    <row r="80" spans="1:14" s="22" customFormat="1" ht="26.1" customHeight="1" x14ac:dyDescent="0.4">
      <c r="A80" s="37">
        <v>47</v>
      </c>
      <c r="B80" s="60" t="s">
        <v>67</v>
      </c>
      <c r="C80" s="60"/>
      <c r="D80" s="46">
        <f>VLOOKUP(B80,data!$A$1:$B$7,2,FALSE)</f>
        <v>0</v>
      </c>
      <c r="E80" s="47"/>
      <c r="F80" s="44"/>
      <c r="G80" s="45"/>
      <c r="H80" s="45"/>
      <c r="I80" s="45"/>
      <c r="J80" s="45"/>
      <c r="K80" s="32"/>
      <c r="L80" s="32"/>
      <c r="M80" s="41" t="s">
        <v>13</v>
      </c>
      <c r="N80" s="33"/>
    </row>
    <row r="81" spans="1:14" s="22" customFormat="1" ht="26.1" customHeight="1" x14ac:dyDescent="0.4">
      <c r="A81" s="37">
        <v>48</v>
      </c>
      <c r="B81" s="60" t="s">
        <v>67</v>
      </c>
      <c r="C81" s="60"/>
      <c r="D81" s="46">
        <f>VLOOKUP(B81,data!$A$1:$B$7,2,FALSE)</f>
        <v>0</v>
      </c>
      <c r="E81" s="47"/>
      <c r="F81" s="44"/>
      <c r="G81" s="45"/>
      <c r="H81" s="45"/>
      <c r="I81" s="45"/>
      <c r="J81" s="45"/>
      <c r="K81" s="32"/>
      <c r="L81" s="32"/>
      <c r="M81" s="41" t="s">
        <v>13</v>
      </c>
      <c r="N81" s="33"/>
    </row>
    <row r="82" spans="1:14" s="22" customFormat="1" ht="26.1" customHeight="1" x14ac:dyDescent="0.4">
      <c r="A82" s="37">
        <v>49</v>
      </c>
      <c r="B82" s="60" t="s">
        <v>67</v>
      </c>
      <c r="C82" s="60"/>
      <c r="D82" s="46">
        <f>VLOOKUP(B82,data!$A$1:$B$7,2,FALSE)</f>
        <v>0</v>
      </c>
      <c r="E82" s="47"/>
      <c r="F82" s="44"/>
      <c r="G82" s="45"/>
      <c r="H82" s="45"/>
      <c r="I82" s="45"/>
      <c r="J82" s="45"/>
      <c r="K82" s="32"/>
      <c r="L82" s="32"/>
      <c r="M82" s="41" t="s">
        <v>13</v>
      </c>
      <c r="N82" s="33"/>
    </row>
    <row r="83" spans="1:14" s="22" customFormat="1" ht="26.1" customHeight="1" x14ac:dyDescent="0.4">
      <c r="A83" s="37">
        <v>50</v>
      </c>
      <c r="B83" s="60" t="s">
        <v>67</v>
      </c>
      <c r="C83" s="60"/>
      <c r="D83" s="46">
        <f>VLOOKUP(B83,data!$A$1:$B$7,2,FALSE)</f>
        <v>0</v>
      </c>
      <c r="E83" s="47"/>
      <c r="F83" s="44"/>
      <c r="G83" s="45"/>
      <c r="H83" s="45"/>
      <c r="I83" s="45"/>
      <c r="J83" s="45"/>
      <c r="K83" s="32"/>
      <c r="L83" s="32"/>
      <c r="M83" s="41" t="s">
        <v>13</v>
      </c>
      <c r="N83" s="33"/>
    </row>
    <row r="84" spans="1:14" s="22" customFormat="1" ht="26.1" customHeight="1" x14ac:dyDescent="0.4">
      <c r="F84" s="34"/>
      <c r="G84" s="34"/>
      <c r="H84" s="34"/>
      <c r="I84" s="34"/>
      <c r="J84" s="34"/>
      <c r="K84" s="34"/>
      <c r="L84" s="34"/>
      <c r="M84" s="21"/>
      <c r="N84" s="34"/>
    </row>
    <row r="85" spans="1:14" s="22" customFormat="1" ht="26.1" customHeight="1" x14ac:dyDescent="0.4">
      <c r="F85" s="34"/>
      <c r="G85" s="34"/>
      <c r="H85" s="34"/>
      <c r="I85" s="34"/>
      <c r="J85" s="34"/>
      <c r="K85" s="34"/>
      <c r="L85" s="34"/>
      <c r="M85" s="21"/>
      <c r="N85" s="34"/>
    </row>
    <row r="86" spans="1:14" s="22" customFormat="1" ht="26.1" customHeight="1" x14ac:dyDescent="0.4">
      <c r="F86" s="34"/>
      <c r="G86" s="34"/>
      <c r="H86" s="34"/>
      <c r="I86" s="34"/>
      <c r="J86" s="34"/>
      <c r="K86" s="34"/>
      <c r="L86" s="34"/>
      <c r="M86" s="21"/>
      <c r="N86" s="34"/>
    </row>
    <row r="87" spans="1:14" s="22" customFormat="1" ht="26.1" customHeight="1" x14ac:dyDescent="0.4">
      <c r="F87" s="34"/>
      <c r="G87" s="34"/>
      <c r="H87" s="34"/>
      <c r="I87" s="34"/>
      <c r="J87" s="34"/>
      <c r="K87" s="34"/>
      <c r="L87" s="34"/>
      <c r="M87" s="21"/>
      <c r="N87" s="34"/>
    </row>
    <row r="88" spans="1:14" s="22" customFormat="1" ht="26.1" customHeight="1" x14ac:dyDescent="0.4">
      <c r="F88" s="34"/>
      <c r="G88" s="34"/>
      <c r="H88" s="34"/>
      <c r="I88" s="34"/>
      <c r="J88" s="34"/>
      <c r="K88" s="34"/>
      <c r="L88" s="34"/>
      <c r="M88" s="21"/>
      <c r="N88" s="34"/>
    </row>
    <row r="89" spans="1:14" s="22" customFormat="1" ht="26.1" customHeight="1" x14ac:dyDescent="0.4">
      <c r="F89" s="34"/>
      <c r="G89" s="34"/>
      <c r="H89" s="34"/>
      <c r="I89" s="34"/>
      <c r="J89" s="34"/>
      <c r="K89" s="34"/>
      <c r="L89" s="34"/>
      <c r="M89" s="21"/>
      <c r="N89" s="34"/>
    </row>
    <row r="90" spans="1:14" s="22" customFormat="1" ht="26.1" customHeight="1" x14ac:dyDescent="0.4">
      <c r="F90" s="34"/>
      <c r="G90" s="34"/>
      <c r="H90" s="34"/>
      <c r="I90" s="34"/>
      <c r="J90" s="34"/>
      <c r="K90" s="34"/>
      <c r="L90" s="34"/>
      <c r="M90" s="21"/>
      <c r="N90" s="34"/>
    </row>
    <row r="91" spans="1:14" s="22" customFormat="1" ht="26.1" customHeight="1" x14ac:dyDescent="0.4">
      <c r="F91" s="34"/>
      <c r="G91" s="34"/>
      <c r="H91" s="34"/>
      <c r="I91" s="34"/>
      <c r="J91" s="34"/>
      <c r="K91" s="34"/>
      <c r="L91" s="34"/>
      <c r="M91" s="21"/>
      <c r="N91" s="34"/>
    </row>
    <row r="92" spans="1:14" s="22" customFormat="1" ht="26.1" customHeight="1" x14ac:dyDescent="0.4">
      <c r="F92" s="34"/>
      <c r="G92" s="34"/>
      <c r="H92" s="34"/>
      <c r="I92" s="34"/>
      <c r="J92" s="34"/>
      <c r="K92" s="34"/>
      <c r="L92" s="34"/>
      <c r="M92" s="21"/>
      <c r="N92" s="34"/>
    </row>
    <row r="93" spans="1:14" s="22" customFormat="1" ht="26.1" customHeight="1" x14ac:dyDescent="0.4">
      <c r="F93" s="34"/>
      <c r="G93" s="34"/>
      <c r="H93" s="34"/>
      <c r="I93" s="34"/>
      <c r="J93" s="34"/>
      <c r="K93" s="34"/>
      <c r="L93" s="34"/>
      <c r="M93" s="21"/>
      <c r="N93" s="34"/>
    </row>
    <row r="94" spans="1:14" s="22" customFormat="1" ht="26.1" customHeight="1" x14ac:dyDescent="0.4">
      <c r="I94" s="35"/>
      <c r="J94" s="35"/>
      <c r="M94" s="21"/>
    </row>
    <row r="95" spans="1:14" ht="26.1" customHeight="1" x14ac:dyDescent="0.4">
      <c r="A95" s="22"/>
      <c r="I95" s="36"/>
      <c r="J95" s="36"/>
    </row>
    <row r="96" spans="1:14" ht="26.1" customHeight="1" x14ac:dyDescent="0.4">
      <c r="A96" s="22"/>
      <c r="I96" s="36"/>
      <c r="J96" s="36"/>
    </row>
    <row r="97" spans="1:10" ht="26.1" customHeight="1" x14ac:dyDescent="0.4">
      <c r="A97" s="22"/>
      <c r="I97" s="36"/>
      <c r="J97" s="36"/>
    </row>
    <row r="98" spans="1:10" ht="26.1" customHeight="1" x14ac:dyDescent="0.4">
      <c r="A98" s="22"/>
      <c r="I98" s="36"/>
      <c r="J98" s="36"/>
    </row>
    <row r="99" spans="1:10" ht="26.1" customHeight="1" x14ac:dyDescent="0.4">
      <c r="A99" s="22"/>
      <c r="I99" s="36"/>
      <c r="J99" s="36"/>
    </row>
    <row r="100" spans="1:10" ht="26.1" customHeight="1" x14ac:dyDescent="0.4">
      <c r="A100" s="22"/>
      <c r="I100" s="36"/>
      <c r="J100" s="36"/>
    </row>
    <row r="101" spans="1:10" ht="26.1" customHeight="1" x14ac:dyDescent="0.4">
      <c r="A101" s="22"/>
      <c r="I101" s="36"/>
      <c r="J101" s="36"/>
    </row>
    <row r="102" spans="1:10" ht="26.1" customHeight="1" x14ac:dyDescent="0.4">
      <c r="A102" s="22"/>
      <c r="I102" s="36"/>
      <c r="J102" s="36"/>
    </row>
  </sheetData>
  <sheetProtection algorithmName="SHA-512" hashValue="8ePk/S/hz+O/K4jvT3Ukc2luJuF0STh5t49tDHk/2xR5s40JwV69Zb9ZnreCJh5PAL0b7bH0RnpXTjP+ftf52Q==" saltValue="BbihTFu5B4d/n4ulb6oAKQ==" spinCount="100000" sheet="1" objects="1" scenarios="1" selectLockedCells="1"/>
  <mergeCells count="247"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D46:E46"/>
    <mergeCell ref="D47:E47"/>
    <mergeCell ref="D44:E44"/>
    <mergeCell ref="D45:E45"/>
    <mergeCell ref="D68:E68"/>
    <mergeCell ref="D69:E69"/>
    <mergeCell ref="D70:E70"/>
    <mergeCell ref="D80:E80"/>
    <mergeCell ref="D81:E81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64:E64"/>
    <mergeCell ref="D65:E65"/>
    <mergeCell ref="D66:E66"/>
    <mergeCell ref="D67:E67"/>
    <mergeCell ref="I79:J79"/>
    <mergeCell ref="F80:H80"/>
    <mergeCell ref="I80:J80"/>
    <mergeCell ref="J25:N25"/>
    <mergeCell ref="J27:N27"/>
    <mergeCell ref="C27:F27"/>
    <mergeCell ref="C25:D25"/>
    <mergeCell ref="E25:F25"/>
    <mergeCell ref="D33:E33"/>
    <mergeCell ref="B33:C33"/>
    <mergeCell ref="D34:E34"/>
    <mergeCell ref="D35:E35"/>
    <mergeCell ref="C29:F29"/>
    <mergeCell ref="G29:I29"/>
    <mergeCell ref="J29:N29"/>
    <mergeCell ref="A31:B31"/>
    <mergeCell ref="C31:N31"/>
    <mergeCell ref="D36:E36"/>
    <mergeCell ref="D37:E37"/>
    <mergeCell ref="D38:E38"/>
    <mergeCell ref="D39:E39"/>
    <mergeCell ref="D40:E40"/>
    <mergeCell ref="D41:E41"/>
    <mergeCell ref="D42:E4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B80:C80"/>
    <mergeCell ref="B81:C81"/>
    <mergeCell ref="B82:C82"/>
    <mergeCell ref="B83:C8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69:H69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43:C43"/>
    <mergeCell ref="A1:N1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A17:B17"/>
    <mergeCell ref="A18:B18"/>
    <mergeCell ref="C17:N17"/>
    <mergeCell ref="C18:N18"/>
    <mergeCell ref="A20:B22"/>
    <mergeCell ref="A19:B19"/>
    <mergeCell ref="C19:N19"/>
    <mergeCell ref="A9:B9"/>
    <mergeCell ref="C9:N9"/>
    <mergeCell ref="A30:B30"/>
    <mergeCell ref="B39:C39"/>
    <mergeCell ref="A27:B27"/>
    <mergeCell ref="B40:C40"/>
    <mergeCell ref="F33:H33"/>
    <mergeCell ref="I33:J33"/>
    <mergeCell ref="B34:C34"/>
    <mergeCell ref="B35:C35"/>
    <mergeCell ref="B36:C36"/>
    <mergeCell ref="B41:C41"/>
    <mergeCell ref="B42:C42"/>
    <mergeCell ref="C20:N20"/>
    <mergeCell ref="C21:N22"/>
    <mergeCell ref="A23:B23"/>
    <mergeCell ref="C23:F23"/>
    <mergeCell ref="G23:I23"/>
    <mergeCell ref="G25:I25"/>
    <mergeCell ref="A28:B28"/>
    <mergeCell ref="G28:I28"/>
    <mergeCell ref="C28:F28"/>
    <mergeCell ref="J28:N28"/>
    <mergeCell ref="B37:C37"/>
    <mergeCell ref="B38:C38"/>
    <mergeCell ref="C30:N30"/>
    <mergeCell ref="A29:B29"/>
    <mergeCell ref="G27:I27"/>
    <mergeCell ref="J23:N23"/>
    <mergeCell ref="I45:J45"/>
    <mergeCell ref="I46:J46"/>
    <mergeCell ref="I47:J47"/>
    <mergeCell ref="I48:J48"/>
    <mergeCell ref="I49:J49"/>
    <mergeCell ref="I50:J50"/>
    <mergeCell ref="I51:J51"/>
    <mergeCell ref="I56:J56"/>
    <mergeCell ref="I52:J52"/>
    <mergeCell ref="I53:J53"/>
    <mergeCell ref="I54:J54"/>
    <mergeCell ref="I55:J55"/>
    <mergeCell ref="I81:J81"/>
    <mergeCell ref="I82:J82"/>
    <mergeCell ref="I83:J83"/>
    <mergeCell ref="D82:E82"/>
    <mergeCell ref="D83:E83"/>
    <mergeCell ref="F65:H65"/>
    <mergeCell ref="F66:H66"/>
    <mergeCell ref="F67:H67"/>
    <mergeCell ref="F68:H68"/>
    <mergeCell ref="F78:H78"/>
    <mergeCell ref="F79:H79"/>
    <mergeCell ref="F81:H81"/>
    <mergeCell ref="F82:H82"/>
    <mergeCell ref="F83:H83"/>
    <mergeCell ref="F70:H70"/>
    <mergeCell ref="F71:H71"/>
    <mergeCell ref="F72:H72"/>
    <mergeCell ref="F73:H73"/>
    <mergeCell ref="I75:J75"/>
    <mergeCell ref="I76:J76"/>
    <mergeCell ref="I77:J77"/>
    <mergeCell ref="F76:H76"/>
    <mergeCell ref="F75:H75"/>
    <mergeCell ref="I78:J78"/>
    <mergeCell ref="F74:H74"/>
    <mergeCell ref="F77:H77"/>
    <mergeCell ref="I72:J72"/>
    <mergeCell ref="I73:J73"/>
    <mergeCell ref="I74:J74"/>
    <mergeCell ref="A24:B24"/>
    <mergeCell ref="C24:I24"/>
    <mergeCell ref="J24:M24"/>
    <mergeCell ref="A26:B26"/>
    <mergeCell ref="C26:I26"/>
    <mergeCell ref="J26:N26"/>
    <mergeCell ref="D63:E63"/>
    <mergeCell ref="D48:E48"/>
    <mergeCell ref="D49:E49"/>
    <mergeCell ref="D50:E50"/>
    <mergeCell ref="D51:E51"/>
    <mergeCell ref="D52:E52"/>
    <mergeCell ref="F64:H64"/>
    <mergeCell ref="F53:H53"/>
    <mergeCell ref="F54:H54"/>
    <mergeCell ref="F55:H55"/>
    <mergeCell ref="F56:H56"/>
    <mergeCell ref="F57:H57"/>
    <mergeCell ref="F58:H58"/>
    <mergeCell ref="A2:N8"/>
    <mergeCell ref="F62:H62"/>
    <mergeCell ref="F63:H63"/>
    <mergeCell ref="I62:J62"/>
    <mergeCell ref="I57:J57"/>
    <mergeCell ref="I58:J58"/>
    <mergeCell ref="I59:J59"/>
    <mergeCell ref="I60:J60"/>
    <mergeCell ref="I61:J61"/>
    <mergeCell ref="D59:E59"/>
    <mergeCell ref="D60:E60"/>
    <mergeCell ref="D61:E61"/>
    <mergeCell ref="D62:E62"/>
    <mergeCell ref="F59:H59"/>
    <mergeCell ref="F60:H60"/>
    <mergeCell ref="F61:H61"/>
    <mergeCell ref="D43:E43"/>
    <mergeCell ref="D53:E53"/>
    <mergeCell ref="D54:E54"/>
    <mergeCell ref="D55:E55"/>
    <mergeCell ref="D56:E56"/>
    <mergeCell ref="D57:E57"/>
    <mergeCell ref="D58:E58"/>
    <mergeCell ref="I44:J44"/>
  </mergeCells>
  <phoneticPr fontId="1"/>
  <dataValidations count="2">
    <dataValidation imeMode="halfAlpha" allowBlank="1" showInputMessage="1" showErrorMessage="1" sqref="C23:F23 N34:N83 L34:L83 I34:J83" xr:uid="{0F9E097A-67F7-4ED3-9201-73904DA6411B}"/>
    <dataValidation imeMode="on" allowBlank="1" showInputMessage="1" showErrorMessage="1" sqref="K34:K83 F34:H83" xr:uid="{F12A978A-8558-4065-B0D9-DB31C638907F}"/>
  </dataValidations>
  <hyperlinks>
    <hyperlink ref="C9" r:id="rId1" xr:uid="{2C5C05A2-6EB7-41A7-93F4-F7FF667CDA17}"/>
  </hyperlinks>
  <pageMargins left="0.7" right="0.7" top="0.75" bottom="0.75" header="0.3" footer="0.3"/>
  <pageSetup paperSize="9" orientation="portrait" horizontalDpi="4294967293" verticalDpi="0" r:id="rId2"/>
  <ignoredErrors>
    <ignoredError sqref="J27" formulaRange="1"/>
    <ignoredError sqref="L33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2</xdr:col>
                    <xdr:colOff>85725</xdr:colOff>
                    <xdr:row>30</xdr:row>
                    <xdr:rowOff>38100</xdr:rowOff>
                  </from>
                  <to>
                    <xdr:col>4</xdr:col>
                    <xdr:colOff>28575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4</xdr:col>
                    <xdr:colOff>28575</xdr:colOff>
                    <xdr:row>30</xdr:row>
                    <xdr:rowOff>47625</xdr:rowOff>
                  </from>
                  <to>
                    <xdr:col>9</xdr:col>
                    <xdr:colOff>314325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76200</xdr:rowOff>
                  </from>
                  <to>
                    <xdr:col>12</xdr:col>
                    <xdr:colOff>114300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F5A8582-5B04-428B-9E5C-23A6C7BB884F}">
          <x14:formula1>
            <xm:f>data!$C$1:$C$13</xm:f>
          </x14:formula1>
          <xm:sqref>C25:D25</xm:sqref>
        </x14:dataValidation>
        <x14:dataValidation type="list" allowBlank="1" showInputMessage="1" showErrorMessage="1" xr:uid="{DA044F54-DF73-49C9-93CD-47815FB52DE7}">
          <x14:formula1>
            <xm:f>data!$D$1:$D$32</xm:f>
          </x14:formula1>
          <xm:sqref>E25:F25</xm:sqref>
        </x14:dataValidation>
        <x14:dataValidation type="list" allowBlank="1" showInputMessage="1" showErrorMessage="1" xr:uid="{554A9CD8-779C-42F6-9205-5851AFE7550F}">
          <x14:formula1>
            <xm:f>data!$E$1:$E$11</xm:f>
          </x14:formula1>
          <xm:sqref>J25:N25</xm:sqref>
        </x14:dataValidation>
        <x14:dataValidation type="list" allowBlank="1" showInputMessage="1" showErrorMessage="1" xr:uid="{5C028D42-F29D-4DC4-B007-B920937AF741}">
          <x14:formula1>
            <xm:f>data!$A$1:$A$7</xm:f>
          </x14:formula1>
          <xm:sqref>B34:C83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A485-0155-4759-9971-800FC351AE1A}">
  <dimension ref="A1:L22"/>
  <sheetViews>
    <sheetView zoomScaleNormal="100" workbookViewId="0">
      <selection activeCell="D7" sqref="D7"/>
    </sheetView>
  </sheetViews>
  <sheetFormatPr defaultRowHeight="24.95" customHeight="1" x14ac:dyDescent="0.4"/>
  <cols>
    <col min="1" max="1" width="3.375" customWidth="1"/>
    <col min="2" max="2" width="19.125" customWidth="1"/>
    <col min="3" max="3" width="7.875" customWidth="1"/>
    <col min="4" max="4" width="6.75" customWidth="1"/>
    <col min="5" max="5" width="10.625" customWidth="1"/>
    <col min="9" max="9" width="12.125" customWidth="1"/>
  </cols>
  <sheetData>
    <row r="1" spans="1:12" s="4" customFormat="1" ht="24.95" customHeight="1" x14ac:dyDescent="0.4">
      <c r="A1" s="73" t="s">
        <v>76</v>
      </c>
      <c r="B1" s="73"/>
      <c r="C1" s="73"/>
      <c r="D1" s="73"/>
      <c r="E1" s="73"/>
      <c r="F1" s="73"/>
      <c r="G1" s="73"/>
      <c r="H1" s="73"/>
      <c r="I1" s="73"/>
      <c r="J1" s="3"/>
      <c r="K1" s="3"/>
      <c r="L1" s="3"/>
    </row>
    <row r="2" spans="1:12" s="4" customFormat="1" ht="24.95" customHeight="1" x14ac:dyDescent="0.4">
      <c r="A2" s="43" t="s">
        <v>106</v>
      </c>
      <c r="B2" s="43"/>
      <c r="C2" s="43"/>
      <c r="D2" s="43"/>
      <c r="E2" s="43"/>
      <c r="F2" s="43"/>
      <c r="G2" s="43"/>
      <c r="H2" s="43"/>
      <c r="I2" s="43"/>
      <c r="J2" s="5"/>
      <c r="K2" s="5"/>
      <c r="L2" s="5"/>
    </row>
    <row r="3" spans="1:12" s="4" customFormat="1" ht="24.95" customHeight="1" x14ac:dyDescent="0.4">
      <c r="A3" s="43"/>
      <c r="B3" s="43"/>
      <c r="C3" s="43"/>
      <c r="D3" s="43"/>
      <c r="E3" s="43"/>
      <c r="F3" s="43"/>
      <c r="G3" s="43"/>
      <c r="H3" s="43"/>
      <c r="I3" s="43"/>
      <c r="J3" s="5"/>
      <c r="K3" s="5"/>
      <c r="L3" s="5"/>
    </row>
    <row r="4" spans="1:12" s="4" customFormat="1" ht="24.95" customHeight="1" x14ac:dyDescent="0.4">
      <c r="A4" s="43"/>
      <c r="B4" s="43"/>
      <c r="C4" s="43"/>
      <c r="D4" s="43"/>
      <c r="E4" s="43"/>
      <c r="F4" s="43"/>
      <c r="G4" s="43"/>
      <c r="H4" s="43"/>
      <c r="I4" s="43"/>
      <c r="J4" s="5"/>
      <c r="K4" s="5"/>
      <c r="L4" s="5"/>
    </row>
    <row r="5" spans="1:12" s="4" customFormat="1" ht="24.95" customHeight="1" x14ac:dyDescent="0.4">
      <c r="A5" s="6"/>
    </row>
    <row r="6" spans="1:12" s="4" customFormat="1" ht="24.95" customHeight="1" x14ac:dyDescent="0.4">
      <c r="A6" s="8" t="s">
        <v>77</v>
      </c>
      <c r="B6" s="9" t="s">
        <v>78</v>
      </c>
      <c r="C6" s="9" t="s">
        <v>79</v>
      </c>
      <c r="D6" s="9" t="s">
        <v>80</v>
      </c>
      <c r="E6" s="9" t="s">
        <v>81</v>
      </c>
    </row>
    <row r="7" spans="1:12" s="4" customFormat="1" ht="24.95" customHeight="1" x14ac:dyDescent="0.4">
      <c r="A7" s="10" t="s">
        <v>14</v>
      </c>
      <c r="B7" s="11" t="s">
        <v>82</v>
      </c>
      <c r="C7" s="12">
        <v>500</v>
      </c>
      <c r="D7" s="13"/>
      <c r="E7" s="12">
        <f>C7*D7</f>
        <v>0</v>
      </c>
    </row>
    <row r="8" spans="1:12" s="4" customFormat="1" ht="24.95" customHeight="1" x14ac:dyDescent="0.4">
      <c r="A8" s="10" t="s">
        <v>83</v>
      </c>
      <c r="B8" s="11" t="s">
        <v>84</v>
      </c>
      <c r="C8" s="12">
        <v>1000</v>
      </c>
      <c r="D8" s="13"/>
      <c r="E8" s="12">
        <f t="shared" ref="E8:E17" si="0">C8*D8</f>
        <v>0</v>
      </c>
    </row>
    <row r="9" spans="1:12" s="4" customFormat="1" ht="24.95" customHeight="1" x14ac:dyDescent="0.4">
      <c r="A9" s="10" t="s">
        <v>85</v>
      </c>
      <c r="B9" s="11" t="s">
        <v>105</v>
      </c>
      <c r="C9" s="12">
        <v>800</v>
      </c>
      <c r="D9" s="13"/>
      <c r="E9" s="12">
        <f t="shared" si="0"/>
        <v>0</v>
      </c>
    </row>
    <row r="10" spans="1:12" s="4" customFormat="1" ht="24.95" customHeight="1" x14ac:dyDescent="0.4">
      <c r="A10" s="10" t="s">
        <v>86</v>
      </c>
      <c r="B10" s="11" t="s">
        <v>87</v>
      </c>
      <c r="C10" s="12">
        <v>800</v>
      </c>
      <c r="D10" s="13"/>
      <c r="E10" s="12">
        <f t="shared" si="0"/>
        <v>0</v>
      </c>
    </row>
    <row r="11" spans="1:12" s="4" customFormat="1" ht="24.95" customHeight="1" x14ac:dyDescent="0.4">
      <c r="A11" s="10" t="s">
        <v>88</v>
      </c>
      <c r="B11" s="11" t="s">
        <v>89</v>
      </c>
      <c r="C11" s="12">
        <v>800</v>
      </c>
      <c r="D11" s="13"/>
      <c r="E11" s="12">
        <f t="shared" si="0"/>
        <v>0</v>
      </c>
    </row>
    <row r="12" spans="1:12" s="4" customFormat="1" ht="24.95" customHeight="1" x14ac:dyDescent="0.4">
      <c r="A12" s="10" t="s">
        <v>90</v>
      </c>
      <c r="B12" s="11" t="s">
        <v>91</v>
      </c>
      <c r="C12" s="12">
        <v>700</v>
      </c>
      <c r="D12" s="13"/>
      <c r="E12" s="12">
        <f t="shared" si="0"/>
        <v>0</v>
      </c>
    </row>
    <row r="13" spans="1:12" s="4" customFormat="1" ht="24.95" customHeight="1" x14ac:dyDescent="0.4">
      <c r="A13" s="10" t="s">
        <v>92</v>
      </c>
      <c r="B13" s="11" t="s">
        <v>93</v>
      </c>
      <c r="C13" s="12">
        <v>800</v>
      </c>
      <c r="D13" s="13"/>
      <c r="E13" s="12">
        <f t="shared" si="0"/>
        <v>0</v>
      </c>
    </row>
    <row r="14" spans="1:12" s="4" customFormat="1" ht="24.95" customHeight="1" x14ac:dyDescent="0.4">
      <c r="A14" s="10" t="s">
        <v>94</v>
      </c>
      <c r="B14" s="11" t="s">
        <v>95</v>
      </c>
      <c r="C14" s="12">
        <v>800</v>
      </c>
      <c r="D14" s="13"/>
      <c r="E14" s="12">
        <f t="shared" si="0"/>
        <v>0</v>
      </c>
    </row>
    <row r="15" spans="1:12" s="4" customFormat="1" ht="24.95" customHeight="1" x14ac:dyDescent="0.4">
      <c r="A15" s="10" t="s">
        <v>96</v>
      </c>
      <c r="B15" s="11" t="s">
        <v>97</v>
      </c>
      <c r="C15" s="12">
        <v>800</v>
      </c>
      <c r="D15" s="13"/>
      <c r="E15" s="12">
        <f t="shared" si="0"/>
        <v>0</v>
      </c>
    </row>
    <row r="16" spans="1:12" s="4" customFormat="1" ht="24.95" customHeight="1" x14ac:dyDescent="0.4">
      <c r="A16" s="10" t="s">
        <v>98</v>
      </c>
      <c r="B16" s="11" t="s">
        <v>99</v>
      </c>
      <c r="C16" s="12">
        <v>800</v>
      </c>
      <c r="D16" s="13"/>
      <c r="E16" s="12">
        <f t="shared" si="0"/>
        <v>0</v>
      </c>
    </row>
    <row r="17" spans="1:5" s="4" customFormat="1" ht="24.95" customHeight="1" x14ac:dyDescent="0.4">
      <c r="A17" s="10" t="s">
        <v>100</v>
      </c>
      <c r="B17" s="11" t="s">
        <v>101</v>
      </c>
      <c r="C17" s="12">
        <v>800</v>
      </c>
      <c r="D17" s="13"/>
      <c r="E17" s="12">
        <f t="shared" si="0"/>
        <v>0</v>
      </c>
    </row>
    <row r="18" spans="1:5" s="4" customFormat="1" ht="24.95" customHeight="1" x14ac:dyDescent="0.4">
      <c r="A18" s="104" t="s">
        <v>81</v>
      </c>
      <c r="B18" s="105"/>
      <c r="C18" s="106"/>
      <c r="D18" s="14">
        <f>SUM(D7:D17)</f>
        <v>0</v>
      </c>
      <c r="E18" s="15">
        <f>SUM(E7:E17)</f>
        <v>0</v>
      </c>
    </row>
    <row r="19" spans="1:5" s="4" customFormat="1" ht="7.5" customHeight="1" x14ac:dyDescent="0.4">
      <c r="A19" s="16"/>
      <c r="B19" s="16"/>
      <c r="C19" s="17"/>
      <c r="D19" s="18"/>
      <c r="E19" s="19"/>
    </row>
    <row r="20" spans="1:5" s="4" customFormat="1" ht="24.95" customHeight="1" x14ac:dyDescent="0.4">
      <c r="A20" s="102" t="b">
        <v>0</v>
      </c>
      <c r="B20" s="103"/>
      <c r="C20" s="103"/>
      <c r="D20" s="20" t="s">
        <v>104</v>
      </c>
      <c r="E20" s="15">
        <f>IF(AND(A20=TRUE,E18&lt;2000),500,0)</f>
        <v>0</v>
      </c>
    </row>
    <row r="21" spans="1:5" ht="24.95" customHeight="1" x14ac:dyDescent="0.4">
      <c r="A21" s="99" t="s">
        <v>102</v>
      </c>
      <c r="B21" s="100"/>
      <c r="C21" s="100"/>
      <c r="D21" s="101"/>
      <c r="E21" s="7">
        <f>E18+E20</f>
        <v>0</v>
      </c>
    </row>
    <row r="22" spans="1:5" s="4" customFormat="1" ht="16.5" x14ac:dyDescent="0.4">
      <c r="A22" s="98" t="s">
        <v>103</v>
      </c>
      <c r="B22" s="98"/>
      <c r="C22" s="98"/>
      <c r="D22" s="98"/>
      <c r="E22" s="98"/>
    </row>
  </sheetData>
  <sheetProtection algorithmName="SHA-512" hashValue="z1nYLMb6CzPnuO5hI3KkS+2anvsy2gFRR/jk6Bi636lFasj5sv0IoF2hZaCgUUl4hYFdjiWiygFs3Dv2TICy8Q==" saltValue="HgoR+it5cRzJfX/XR/eZXQ==" spinCount="100000" sheet="1" objects="1" scenarios="1"/>
  <mergeCells count="6">
    <mergeCell ref="A22:E22"/>
    <mergeCell ref="A21:D21"/>
    <mergeCell ref="A20:C20"/>
    <mergeCell ref="A2:I4"/>
    <mergeCell ref="A1:I1"/>
    <mergeCell ref="A18:C18"/>
  </mergeCells>
  <phoneticPr fontId="1"/>
  <pageMargins left="0.25" right="0.25" top="0.75" bottom="0.75" header="0.3" footer="0.3"/>
  <pageSetup paperSize="9" orientation="portrait" horizontalDpi="4294967293" verticalDpi="0" r:id="rId1"/>
  <ignoredErrors>
    <ignoredError sqref="A7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47625</xdr:rowOff>
                  </from>
                  <to>
                    <xdr:col>2</xdr:col>
                    <xdr:colOff>228600</xdr:colOff>
                    <xdr:row>19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3ABF-1D0C-4370-9D03-985874785BC2}">
  <dimension ref="A1:E32"/>
  <sheetViews>
    <sheetView workbookViewId="0">
      <selection activeCell="A6" sqref="A6"/>
    </sheetView>
  </sheetViews>
  <sheetFormatPr defaultRowHeight="18.75" x14ac:dyDescent="0.4"/>
  <cols>
    <col min="1" max="1" width="19.125" bestFit="1" customWidth="1"/>
    <col min="3" max="4" width="9" style="2"/>
    <col min="5" max="5" width="22.5" bestFit="1" customWidth="1"/>
  </cols>
  <sheetData>
    <row r="1" spans="1:5" x14ac:dyDescent="0.4">
      <c r="A1" t="s">
        <v>67</v>
      </c>
      <c r="B1">
        <v>0</v>
      </c>
      <c r="C1" s="2" t="s">
        <v>65</v>
      </c>
      <c r="D1" s="2" t="s">
        <v>66</v>
      </c>
      <c r="E1" t="s">
        <v>118</v>
      </c>
    </row>
    <row r="2" spans="1:5" x14ac:dyDescent="0.4">
      <c r="A2" s="1" t="s">
        <v>5</v>
      </c>
      <c r="B2" s="1">
        <v>5000</v>
      </c>
      <c r="C2" s="2" t="s">
        <v>15</v>
      </c>
      <c r="D2" s="2" t="s">
        <v>27</v>
      </c>
      <c r="E2" t="s">
        <v>58</v>
      </c>
    </row>
    <row r="3" spans="1:5" x14ac:dyDescent="0.4">
      <c r="A3" s="1" t="s">
        <v>121</v>
      </c>
      <c r="B3" s="1">
        <v>5000</v>
      </c>
      <c r="C3" s="2" t="s">
        <v>16</v>
      </c>
      <c r="D3" s="2" t="s">
        <v>28</v>
      </c>
      <c r="E3" t="s">
        <v>59</v>
      </c>
    </row>
    <row r="4" spans="1:5" x14ac:dyDescent="0.4">
      <c r="A4" s="1" t="s">
        <v>122</v>
      </c>
      <c r="B4" s="1">
        <v>5000</v>
      </c>
      <c r="C4" s="2" t="s">
        <v>17</v>
      </c>
      <c r="D4" s="2" t="s">
        <v>29</v>
      </c>
      <c r="E4" t="s">
        <v>60</v>
      </c>
    </row>
    <row r="5" spans="1:5" x14ac:dyDescent="0.4">
      <c r="A5" s="1" t="s">
        <v>123</v>
      </c>
      <c r="B5" s="1">
        <v>7000</v>
      </c>
      <c r="C5" s="2" t="s">
        <v>18</v>
      </c>
      <c r="D5" s="2" t="s">
        <v>30</v>
      </c>
      <c r="E5" t="s">
        <v>73</v>
      </c>
    </row>
    <row r="6" spans="1:5" x14ac:dyDescent="0.4">
      <c r="A6" s="1" t="s">
        <v>124</v>
      </c>
      <c r="B6" s="1">
        <v>7000</v>
      </c>
      <c r="C6" s="2" t="s">
        <v>19</v>
      </c>
      <c r="D6" s="2" t="s">
        <v>31</v>
      </c>
      <c r="E6" t="s">
        <v>61</v>
      </c>
    </row>
    <row r="7" spans="1:5" x14ac:dyDescent="0.4">
      <c r="A7" s="1" t="s">
        <v>6</v>
      </c>
      <c r="B7" s="1">
        <v>10000</v>
      </c>
      <c r="C7" s="2" t="s">
        <v>20</v>
      </c>
      <c r="D7" s="2" t="s">
        <v>32</v>
      </c>
      <c r="E7" t="s">
        <v>62</v>
      </c>
    </row>
    <row r="8" spans="1:5" x14ac:dyDescent="0.4">
      <c r="C8" s="2" t="s">
        <v>21</v>
      </c>
      <c r="D8" s="2" t="s">
        <v>33</v>
      </c>
      <c r="E8" t="s">
        <v>63</v>
      </c>
    </row>
    <row r="9" spans="1:5" x14ac:dyDescent="0.4">
      <c r="C9" s="2" t="s">
        <v>22</v>
      </c>
      <c r="D9" s="2" t="s">
        <v>34</v>
      </c>
      <c r="E9" t="s">
        <v>64</v>
      </c>
    </row>
    <row r="10" spans="1:5" x14ac:dyDescent="0.4">
      <c r="C10" s="2" t="s">
        <v>23</v>
      </c>
      <c r="D10" s="2" t="s">
        <v>35</v>
      </c>
      <c r="E10" t="s">
        <v>74</v>
      </c>
    </row>
    <row r="11" spans="1:5" x14ac:dyDescent="0.4">
      <c r="C11" s="2" t="s">
        <v>24</v>
      </c>
      <c r="D11" s="2" t="s">
        <v>36</v>
      </c>
      <c r="E11" t="s">
        <v>112</v>
      </c>
    </row>
    <row r="12" spans="1:5" x14ac:dyDescent="0.4">
      <c r="C12" s="2" t="s">
        <v>25</v>
      </c>
      <c r="D12" s="2" t="s">
        <v>37</v>
      </c>
    </row>
    <row r="13" spans="1:5" x14ac:dyDescent="0.4">
      <c r="C13" s="2" t="s">
        <v>26</v>
      </c>
      <c r="D13" s="2" t="s">
        <v>38</v>
      </c>
    </row>
    <row r="14" spans="1:5" x14ac:dyDescent="0.4">
      <c r="D14" s="2" t="s">
        <v>39</v>
      </c>
    </row>
    <row r="15" spans="1:5" x14ac:dyDescent="0.4">
      <c r="D15" s="2" t="s">
        <v>40</v>
      </c>
    </row>
    <row r="16" spans="1:5" x14ac:dyDescent="0.4">
      <c r="D16" s="2" t="s">
        <v>41</v>
      </c>
    </row>
    <row r="17" spans="4:4" x14ac:dyDescent="0.4">
      <c r="D17" s="2" t="s">
        <v>42</v>
      </c>
    </row>
    <row r="18" spans="4:4" x14ac:dyDescent="0.4">
      <c r="D18" s="2" t="s">
        <v>43</v>
      </c>
    </row>
    <row r="19" spans="4:4" x14ac:dyDescent="0.4">
      <c r="D19" s="2" t="s">
        <v>44</v>
      </c>
    </row>
    <row r="20" spans="4:4" x14ac:dyDescent="0.4">
      <c r="D20" s="2" t="s">
        <v>45</v>
      </c>
    </row>
    <row r="21" spans="4:4" x14ac:dyDescent="0.4">
      <c r="D21" s="2" t="s">
        <v>46</v>
      </c>
    </row>
    <row r="22" spans="4:4" x14ac:dyDescent="0.4">
      <c r="D22" s="2" t="s">
        <v>47</v>
      </c>
    </row>
    <row r="23" spans="4:4" x14ac:dyDescent="0.4">
      <c r="D23" s="2" t="s">
        <v>48</v>
      </c>
    </row>
    <row r="24" spans="4:4" x14ac:dyDescent="0.4">
      <c r="D24" s="2" t="s">
        <v>49</v>
      </c>
    </row>
    <row r="25" spans="4:4" x14ac:dyDescent="0.4">
      <c r="D25" s="2" t="s">
        <v>50</v>
      </c>
    </row>
    <row r="26" spans="4:4" x14ac:dyDescent="0.4">
      <c r="D26" s="2" t="s">
        <v>51</v>
      </c>
    </row>
    <row r="27" spans="4:4" x14ac:dyDescent="0.4">
      <c r="D27" s="2" t="s">
        <v>52</v>
      </c>
    </row>
    <row r="28" spans="4:4" x14ac:dyDescent="0.4">
      <c r="D28" s="2" t="s">
        <v>53</v>
      </c>
    </row>
    <row r="29" spans="4:4" x14ac:dyDescent="0.4">
      <c r="D29" s="2" t="s">
        <v>54</v>
      </c>
    </row>
    <row r="30" spans="4:4" x14ac:dyDescent="0.4">
      <c r="D30" s="2" t="s">
        <v>55</v>
      </c>
    </row>
    <row r="31" spans="4:4" x14ac:dyDescent="0.4">
      <c r="D31" s="2" t="s">
        <v>56</v>
      </c>
    </row>
    <row r="32" spans="4:4" x14ac:dyDescent="0.4">
      <c r="D32" s="2" t="s">
        <v>57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自動車御祈祷申込書</vt:lpstr>
      <vt:lpstr>御守り申込書</vt:lpstr>
      <vt:lpstr>data</vt:lpstr>
      <vt:lpstr>一万</vt:lpstr>
      <vt:lpstr>三千五百</vt:lpstr>
      <vt:lpstr>初穂料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LinkNet TW</dc:creator>
  <cp:lastModifiedBy>辰介 冨田</cp:lastModifiedBy>
  <cp:lastPrinted>2020-09-17T01:44:11Z</cp:lastPrinted>
  <dcterms:created xsi:type="dcterms:W3CDTF">2020-09-16T01:38:49Z</dcterms:created>
  <dcterms:modified xsi:type="dcterms:W3CDTF">2024-10-31T05:14:54Z</dcterms:modified>
</cp:coreProperties>
</file>